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hidePivotFieldList="1" defaultThemeVersion="166925"/>
  <mc:AlternateContent xmlns:mc="http://schemas.openxmlformats.org/markup-compatibility/2006">
    <mc:Choice Requires="x15">
      <x15ac:absPath xmlns:x15ac="http://schemas.microsoft.com/office/spreadsheetml/2010/11/ac" url="H:\Prive\Hanneke\Subsidiebureau\Subsidiestaten\Subsidiestaat 2020+2021-augustus 2020\"/>
    </mc:Choice>
  </mc:AlternateContent>
  <xr:revisionPtr revIDLastSave="0" documentId="13_ncr:1_{C8481CA4-5147-4B25-BF9A-A1539F47389D}" xr6:coauthVersionLast="44" xr6:coauthVersionMax="44" xr10:uidLastSave="{00000000-0000-0000-0000-000000000000}"/>
  <bookViews>
    <workbookView xWindow="-120" yWindow="-120" windowWidth="20730" windowHeight="11160" xr2:uid="{FA768EC6-4458-45F6-B1B8-737B41A7075E}"/>
  </bookViews>
  <sheets>
    <sheet name="2021" sheetId="32" r:id="rId1"/>
  </sheets>
  <definedNames>
    <definedName name="_xlnm._FilterDatabase" localSheetId="0" hidden="1">'2021'!$D$1:$D$213</definedName>
    <definedName name="_xlnm.Print_Titles" localSheetId="0">'2021'!$1:$1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12" i="32" l="1"/>
  <c r="F212" i="32"/>
  <c r="H45" i="32"/>
  <c r="F45" i="32"/>
  <c r="H50" i="32"/>
  <c r="F50" i="32"/>
  <c r="F25" i="32" l="1"/>
  <c r="F32" i="32"/>
  <c r="F56" i="32" l="1"/>
  <c r="G198" i="32" l="1"/>
  <c r="F198" i="32"/>
  <c r="H89" i="32"/>
  <c r="I89" i="32"/>
  <c r="F89" i="32"/>
  <c r="I58" i="3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Wensink, Hanneke</author>
  </authors>
  <commentList>
    <comment ref="A215" authorId="0" shapeId="0" xr:uid="{EC14752F-7B25-4A3B-916C-C60DCCEE6F9E}">
      <text>
        <r>
          <rPr>
            <b/>
            <sz val="9"/>
            <color indexed="81"/>
            <rFont val="Tahoma"/>
            <family val="2"/>
          </rPr>
          <t>Wensink, Hanneke:</t>
        </r>
        <r>
          <rPr>
            <sz val="9"/>
            <color indexed="81"/>
            <rFont val="Tahoma"/>
            <family val="2"/>
          </rPr>
          <t xml:space="preserve">
2014 hier weghalen.
</t>
        </r>
      </text>
    </comment>
  </commentList>
</comments>
</file>

<file path=xl/sharedStrings.xml><?xml version="1.0" encoding="utf-8"?>
<sst xmlns="http://schemas.openxmlformats.org/spreadsheetml/2006/main" count="363" uniqueCount="344">
  <si>
    <t>Werk en inkomen</t>
  </si>
  <si>
    <t>Levensgebeurtenissen</t>
  </si>
  <si>
    <t>Economie &amp; Werkgelegenheid voor iedereen</t>
  </si>
  <si>
    <t>1.1.1 Vergroten van toekomstbestendige werknemers en werkgelegenheid</t>
  </si>
  <si>
    <t>Utrecht heeft voldoende werkgelegenheid</t>
  </si>
  <si>
    <t>Veiligheid</t>
  </si>
  <si>
    <t>2.2.1 Voorkomen en/of bestrijden van calamiteiten</t>
  </si>
  <si>
    <t>Hulpverlening bij ongevallen en rampen</t>
  </si>
  <si>
    <t>1.2.1 Uitvoeren van de aanpak jeugdgroepen</t>
  </si>
  <si>
    <t>Ondersteuning aanpak jeugd en veiligheid</t>
  </si>
  <si>
    <t>Jongerenwerk en veiligheid</t>
  </si>
  <si>
    <t>Volksgezondheid</t>
  </si>
  <si>
    <t>Prostitutie</t>
  </si>
  <si>
    <t>Heroineverstrekking, Opsporing, Vroegsignalering en Toeleiding OGGZ</t>
  </si>
  <si>
    <t>WMO collectieve GGZ preventie</t>
  </si>
  <si>
    <t>Alcohol en drugs, Voorlichting en educatie</t>
  </si>
  <si>
    <t>Exploitatie Domunder</t>
  </si>
  <si>
    <t>Erfgoed</t>
  </si>
  <si>
    <t>Doelgroepen</t>
  </si>
  <si>
    <t>Toevoegen Woonruimte</t>
  </si>
  <si>
    <t>Politie Keurmerk Veilig Wonen</t>
  </si>
  <si>
    <t>Bewoners en bestuur</t>
  </si>
  <si>
    <t>Utrecht4GlobalGoals</t>
  </si>
  <si>
    <t>Ruimtelijke plannen</t>
  </si>
  <si>
    <t>Samenleving en sport</t>
  </si>
  <si>
    <t>2.2.1 Versterken van de samenwerking en activiteiten gericht op een grotere sportdeelname</t>
  </si>
  <si>
    <t xml:space="preserve">2.3.1 Ondersteunen en faciliteren van initiatieven op het gebied van van topsport en topsporttalentontwikkeling		</t>
  </si>
  <si>
    <t>Sport, bewegen en verenigingsondersteuning (topsport)</t>
  </si>
  <si>
    <t>2.3.2 Sportevenementen</t>
  </si>
  <si>
    <t>Sportevenementen</t>
  </si>
  <si>
    <t>1.2.1 We organiseren toegankelijke basisvoorzieningen en ondersteunen bewonersinitiatieven, vrijwillige inzet en mantelzorgers</t>
  </si>
  <si>
    <t>Kinder- en jongerenwerk MO</t>
  </si>
  <si>
    <t>Gezonde leefstijl (subsidietender Sport))</t>
  </si>
  <si>
    <t>Sport, bewegen en verenigingsondersteuning</t>
  </si>
  <si>
    <t>1.3.1 We faciliteren waar nodig ondersteuning zodat alle jeugdigen mee kunnen doen in de samenleving</t>
  </si>
  <si>
    <t>Ambulant jongerenwerk</t>
  </si>
  <si>
    <t>Samen voor Overvecht (Gezonde wijk)</t>
  </si>
  <si>
    <t>Ondersteuning op maat</t>
  </si>
  <si>
    <t xml:space="preserve">1.2.1  Borgen van integrale en buurtgerichte aanvullende zorg voor kinderen </t>
  </si>
  <si>
    <t>Basiszorg daklozen regio Utrecht</t>
  </si>
  <si>
    <t xml:space="preserve">Challenge aangepast sportaanbod sportakkoord </t>
  </si>
  <si>
    <t>Challenge buurtsportcoach sportakkoord</t>
  </si>
  <si>
    <t>Challenge samenwerking sportakkoord</t>
  </si>
  <si>
    <t>Challenge sportaanbieders sportakkoord</t>
  </si>
  <si>
    <t>Bereikbaarheid</t>
  </si>
  <si>
    <t>Buurtnetwerken en wijkinformatiepunten</t>
  </si>
  <si>
    <t>2.1.4 Accommodatiebeleid</t>
  </si>
  <si>
    <t>Tuinen en parken</t>
  </si>
  <si>
    <t>Basisvoorzieningen</t>
  </si>
  <si>
    <t>1.1.1 Een stedelijk dekkend, laagdrempelig, goed functionerend netwerk van buurtteams Jeugd en Gezin</t>
  </si>
  <si>
    <t>Jeugdhulp</t>
  </si>
  <si>
    <t>Openbare ruimte en groen</t>
  </si>
  <si>
    <t>2.2.1 Ontwikkelen van een aantrekkelijke groene leefomgeving</t>
  </si>
  <si>
    <t>Groene daken</t>
  </si>
  <si>
    <t>Onderwijs</t>
  </si>
  <si>
    <t>3.1.1 Innoveren klantgerichte dienstverlening en activiteiten gericht op individuen en met scholen</t>
  </si>
  <si>
    <t>Bibliotheek Utrecht</t>
  </si>
  <si>
    <t>2.1.1 Voorbereiden leerlingen op schoolloopbaan</t>
  </si>
  <si>
    <t>Versterken van taal</t>
  </si>
  <si>
    <t>Overgang PO naar VO</t>
  </si>
  <si>
    <t>Combinatiefuncties onderwijs, activiteiten brede talentontwikkeling en programma Brede Scholen</t>
  </si>
  <si>
    <t>2.2.1 Toerusten leerlingen in schoolloopbaan</t>
  </si>
  <si>
    <t>Cultuureducatie (onderwijs)</t>
  </si>
  <si>
    <t>Burgerschap PO</t>
  </si>
  <si>
    <t>Internationale Schakel Klassen (ISK): taal onderwijs voor nieuwkomers (VO) van 12 t/m 18 jaar</t>
  </si>
  <si>
    <t>Burgerschap VO</t>
  </si>
  <si>
    <t>RMC</t>
  </si>
  <si>
    <t>Transitieregeling Voorschoolse educatie</t>
  </si>
  <si>
    <t>Verkeersexamen in de wijken</t>
  </si>
  <si>
    <t>Amateurkunsteducatie</t>
  </si>
  <si>
    <t>Uitvoering Voorschoolse Educatie</t>
  </si>
  <si>
    <t>1.3.1 Uitvoering van passende (preventieve) jeugdbescherming om de veiligheid van kinderen te borgen</t>
  </si>
  <si>
    <t>Veilig thuis, Jeugdbescherming en Jeugdreclassering</t>
  </si>
  <si>
    <t>2.2.1 Een toegankelijk en passend aanbod van aanvullende zorg en voorzieningen voor Utrechters</t>
  </si>
  <si>
    <t>Voorkomen huiselijk geweld</t>
  </si>
  <si>
    <t>2.3.1 Een passend aanbod van 24-uurs begeleiding, indien nodig in een woonvoorziening</t>
  </si>
  <si>
    <t>Gecombineerde inloopvoorziening voor daklozen</t>
  </si>
  <si>
    <t>Asielzoekers, ongedocumenteerden en vluchtelingen</t>
  </si>
  <si>
    <t>2.4.1 Een passend en toegankelijk aanbod voor vluchtelingen gericht op opvang, integratie en inburgering</t>
  </si>
  <si>
    <t>2.1.1 Een stedelijk dekkend, laagdrempelig, en goed functionerend netwerk van buurtteams Sociaal</t>
  </si>
  <si>
    <t>Groepsgewijze activiteiten</t>
  </si>
  <si>
    <t>Maaltijdservice</t>
  </si>
  <si>
    <t>FIOM</t>
  </si>
  <si>
    <t>Buurtbemiddeling/ aanpak extreme woonoverlast</t>
  </si>
  <si>
    <t>Samen voor Overvecht (Ondersteuning op maat)</t>
  </si>
  <si>
    <t>1.4.1 We voeren de antidiscriminatieagenda, regenboogagenda en het actieplan Utrecht Zijn We Samen uit</t>
  </si>
  <si>
    <t>Voorlichting en zichtbaar maken diversiteit</t>
  </si>
  <si>
    <t>Belangenbehartiging en informatievoorziening</t>
  </si>
  <si>
    <t>Sociaal makelaarschap</t>
  </si>
  <si>
    <t>Beheerde speeltuinen</t>
  </si>
  <si>
    <t>Sociale prestatie en dagondersteuning</t>
  </si>
  <si>
    <t>Kinder- en jongerenwerk</t>
  </si>
  <si>
    <t>Samen voor Overvecht (Veiligheid)</t>
  </si>
  <si>
    <t>1.2.1 Voldoende ruimte om te werken en verblijven in een aantrekkelijke stad</t>
  </si>
  <si>
    <t>BIZ Woonboulevard</t>
  </si>
  <si>
    <t>Fonds Mismatch Arbeidsmarkt</t>
  </si>
  <si>
    <t>Ondernemersfonds Utrecht</t>
  </si>
  <si>
    <t>Marketing, promotie en informatievoorziening</t>
  </si>
  <si>
    <t>Starters en groeiers</t>
  </si>
  <si>
    <t>Duurzaamheid</t>
  </si>
  <si>
    <t>1.1.1 Energietransitie</t>
  </si>
  <si>
    <t>Duurzame monumentenadviezen</t>
  </si>
  <si>
    <t>Zonneboilers</t>
  </si>
  <si>
    <t>2.1.1 Gezonde, stille en veilige leefomgeving</t>
  </si>
  <si>
    <t>Utrecht groen en duurzaam</t>
  </si>
  <si>
    <t>Dierenweides</t>
  </si>
  <si>
    <t>Cultuur</t>
  </si>
  <si>
    <t>1.1.2 Productie en programmering</t>
  </si>
  <si>
    <t>Projecten cultuur</t>
  </si>
  <si>
    <t>1.2.1 Participatie</t>
  </si>
  <si>
    <t>Cultuurparticipatie</t>
  </si>
  <si>
    <t>Productie en programmering</t>
  </si>
  <si>
    <t>Samen voor Overvecht (Werk en ondernemerschap)</t>
  </si>
  <si>
    <t>Initiatievenfonds</t>
  </si>
  <si>
    <t>Volksfeesten</t>
  </si>
  <si>
    <t>Werkgeverscheque</t>
  </si>
  <si>
    <t>Plusbonus</t>
  </si>
  <si>
    <t>1.1.1 Utrecht, een stad waar inwoners gezond en veerkrachtig zijn</t>
  </si>
  <si>
    <t>1.2.1 Het jaarlijks aantal afgekoppeld of vergroend ha verhard oppervlak</t>
  </si>
  <si>
    <t>Stimuleren bedrijven (BSBB)</t>
  </si>
  <si>
    <t>1.1.1 We faciliteren medebeheer en zelfbeheer van buurtcentra en speeltuinen en zorgen voor aantrekkelijke buurtcentra</t>
  </si>
  <si>
    <t>Uitvoering Voorschoolse educatie plus</t>
  </si>
  <si>
    <t>Basissubsidie Amateurkunst</t>
  </si>
  <si>
    <t>Sterk MBO Utrecht</t>
  </si>
  <si>
    <t>Eindtotaal</t>
  </si>
  <si>
    <t>RSU ruimte voor initiatief</t>
  </si>
  <si>
    <t>Cultuurnota 2021-2024</t>
  </si>
  <si>
    <t>Veilig thuis 18+</t>
  </si>
  <si>
    <t>Uitvoering Buitenschoolse opvang plus</t>
  </si>
  <si>
    <t>Restauratie Domkerk</t>
  </si>
  <si>
    <t>Buurtteams jeugd en gezin (veiligheid) (subsidietender Jeugd)</t>
  </si>
  <si>
    <t>Maatschappelijke dienstijd Utrecht</t>
  </si>
  <si>
    <t>Versnelling Overvecht Aanpak Sociale Problematiek</t>
  </si>
  <si>
    <t>Belangenbehartiging en Informatievoorziening (jeugd)</t>
  </si>
  <si>
    <t>Sociale prestatie en dagondersteuning (jeugd)</t>
  </si>
  <si>
    <t>Jeugdhulp meedoen (subsidietender Sport)</t>
  </si>
  <si>
    <t>Meldingen van stigmatisering en discriminatie worden adequaat opgevolgd</t>
  </si>
  <si>
    <t>Grotere sportdeelname van kinderen</t>
  </si>
  <si>
    <t>2.1.1 Re-integratie</t>
  </si>
  <si>
    <t>Activering jongeren</t>
  </si>
  <si>
    <t>2.1.2 Sociale Werkvoorziening</t>
  </si>
  <si>
    <t>Wet Sociale werkvoorziening (*3)</t>
  </si>
  <si>
    <t>Informatievoorziening (subsidietender IAC)</t>
  </si>
  <si>
    <t>Meerjarig verleend tlv 2021</t>
  </si>
  <si>
    <t>Beschikbare subsidie 2021</t>
  </si>
  <si>
    <t>Waarvan "vaste" verlening met jaarsubsidies</t>
  </si>
  <si>
    <t>Taal en digitale vaardigheden - nadere regel vrijwillige inzet voor elkaar</t>
  </si>
  <si>
    <t>Taal onderwijs voor nieuwkomers van 12 t/m 18 jaar.</t>
  </si>
  <si>
    <t>Psychosociale pedagogische interventie (PPI)</t>
  </si>
  <si>
    <t>VSV Regionaal</t>
  </si>
  <si>
    <t>Utrecht Leert!</t>
  </si>
  <si>
    <t>Welzijnsaccommodaties in zelfbeheer - nadere regel vrijwillige inzet voor elkaar</t>
  </si>
  <si>
    <t xml:space="preserve">Stimuleren en faciliteren van vrijwilligerswerk in de stad in alle maatschappelijke sectoren.  </t>
  </si>
  <si>
    <t>Brugfunctie - nadere regel vrijwillige inzet voor elkaar</t>
  </si>
  <si>
    <t>Brugfunctie (jeugd) - nadere regel vrijwillige inzet voor elkaar</t>
  </si>
  <si>
    <t>Kleinschalige sportevenementen</t>
  </si>
  <si>
    <t>Grootschalige sportevenementen</t>
  </si>
  <si>
    <t>Ruimtelijke ontwikkeling, Wonen en Erfgoed</t>
  </si>
  <si>
    <t>Nadere regel basisvoorziening vrijwilligersondersteuning</t>
  </si>
  <si>
    <t>Grootschalige schoolsportevenementen</t>
  </si>
  <si>
    <t>NT2 voor volwassenen</t>
  </si>
  <si>
    <t>Voorlichting voor particuliere initiatieven over de Global goals</t>
  </si>
  <si>
    <t>Convenantbijdrage aan Economic Board Utrecht</t>
  </si>
  <si>
    <t>Organiseren en uitvoeren van volksfeesten</t>
  </si>
  <si>
    <t xml:space="preserve">Ondersteunen van bewoners en vrijwilligersorganisaties in het ontwikkelen van activiteiten of uitvoeren van ideeën om de sociale cohesie, leefbaarheid, zelfredzaamheid en participatie van kwetsbare burgers te vergroten. </t>
  </si>
  <si>
    <t>Bijdrage aan lokaal platform/ initiatieven voor onderzoek, debat, en infovoorziening over architectuur, stedenbouw en landschap</t>
  </si>
  <si>
    <t>Aansluiten bij initiatieven uit de samenleving en kennisontwikkeling, netwerk en experimenten (gebiedsontwikkeling nieuwe stijl)</t>
  </si>
  <si>
    <t>Stedelijke huurders participatie en vertegenwoordiging</t>
  </si>
  <si>
    <t>Subsidie op verkrijgen van Politie Keurmerk Veilig Wonen  (PKVW) bestaande woningen</t>
  </si>
  <si>
    <t>Fonds Toevoegen Woonruimte voor uitbreiding woonvoorraad bestaande bouw</t>
  </si>
  <si>
    <t>Ondersteuning organisatie Open Monumenten Dag Utrecht en Kerken kijken Utrecht</t>
  </si>
  <si>
    <t>Ondersteuning exploitatie Domunder</t>
  </si>
  <si>
    <t>Het financieel ondersteunen van energieadvies aan huis en trajectbegeleiding</t>
  </si>
  <si>
    <t>Mogelijk maken duurzame investeringen in panden van maatschappelijke instellingen</t>
  </si>
  <si>
    <t>Stimuleren realisatie van collectieve zonne-energieprojecten door aanloopkosten te financieren, initiatiefnemers te ondersteunen en dakeigenaren te stimuleren een dak of locatie beschikbaar te stellen.</t>
  </si>
  <si>
    <t xml:space="preserve">Het financieel ondersteunen van initiatieven van de aanschaf en plaatsing van een zonneboiler voor huurders en eigenaren van woningen in Utrecht. </t>
  </si>
  <si>
    <t>Bijdrage aan Stg Utrecht Natuurlijk ter ondersteuning van aantrekkelijke , laagdrempelige locaties , talrijke initiatieven door co-creatie en samenwerking op gebied van natuur , milieu en groen in de stad Utrecht.</t>
  </si>
  <si>
    <t>Voorkomen wateroverlast</t>
  </si>
  <si>
    <t>Bijdrage aan exploitatie dierenweides</t>
  </si>
  <si>
    <t>Voorkomen of verkleinen van de mismatch op de arbeidsmarkt</t>
  </si>
  <si>
    <t>Ecosysteem voor startende en groeiende (innovatieve) ondernemers versterken door het faciliteren van netwerken en het ondersteunen van ondernemers (met groeiambities)</t>
  </si>
  <si>
    <t>Het ondersteunen van mensen richting werk en het verbeteren van de aansluiting tussen onderwijs en arbeidsmarkt</t>
  </si>
  <si>
    <t>BIZ subsidie (Bedrijf Investering Zone)</t>
  </si>
  <si>
    <t>Ondersteuning toeristische activiteiten en evenementen, aantrekken kenniscongressen</t>
  </si>
  <si>
    <t xml:space="preserve">Subsidie aan Stichting Ondernemersfonds Utrecht voor stimulering economische structuur van Utrecht en economische vitaliteit van de stad.  </t>
  </si>
  <si>
    <t xml:space="preserve">Tegemoetkoming kleinschalige ondernemers en eigenaren onroerend  goed  wegens negatieve gevolgen ontstaan door stedelijke vernieuwing </t>
  </si>
  <si>
    <t xml:space="preserve">Stimuleren eigen kracht en activering van kwetsbare jongeren </t>
  </si>
  <si>
    <t>Loonkostensubsidie aan werkgevers die mensen uit de doelgroep WWB in dienst nemen.</t>
  </si>
  <si>
    <t>Samen voor Overvecht betekent werken aan een wijk waar bewoners prettig samen leven en die aantrekkelijk is voor nieuwe bewoners, bezoekers, en ondernemers. Een wijk waarin de veerkracht van bewoners wordt versterkt en iedereen mee kan doen.</t>
  </si>
  <si>
    <t>Werkgevers stimuleren om mensen met belemmeringen op de arbeidsmarkt in dienst te nemen of op een proefplaatsing aan te stellen</t>
  </si>
  <si>
    <t>Eenmalige subsidie voor een werkgever als de werkgever een bijstandsgerechtigde die parttime werkt, een nieuw contract aanbiedt met een urenuitbreiding.</t>
  </si>
  <si>
    <t>Duurzame uitstroom uit de bijstand bevorderen door werkgevers te stimuleren om mensen, die vanuit de bijstand aan het werk gaan of zijn gegaan een contract voor onbepaalde tijd aan te bieden</t>
  </si>
  <si>
    <t>Uitvoering sociale werkvoorziening en begeleid werken</t>
  </si>
  <si>
    <t>Ondersteuning met vrijwillige inzet ten behoeve van schuldhulpverlening</t>
  </si>
  <si>
    <t>Amateurkunsteducatie, vrije cursusaanbod in de stad</t>
  </si>
  <si>
    <t>Vredeseducatie</t>
  </si>
  <si>
    <t>Het realiseren van de beoogde effecten conform de Beleidsregel Onderwijs Utrecht, Goed onderwijs voor elk kind, binnen het thema Schoolloopbaan 12-23.</t>
  </si>
  <si>
    <t>Leerlingen ondersteunen bij achterstanden in hun ontwikkeling op school (Buurtteams)</t>
  </si>
  <si>
    <t>Het realiseren van de beoogde effecten conform Goed onderwijs voor elk kind, binnen het thema Cognitie 0-12. Dit door middel van de voorziening de Taalschool waar nieuwkomers (leerlingen in het PO) de Nederlandse taal leren zodat zij na ca. 1½ jaar Taalschool bij uitstroom naar het reguliere onderwijs Nederlands spreken, lezen en schrijven – passend bij het vastgestelde uitstroomniveau.</t>
  </si>
  <si>
    <t xml:space="preserve">Het subsidieplafondvoor de transitieregeling voorschoolse educatie  </t>
  </si>
  <si>
    <t>De startpositie van jonge kinderen verbeteren die het risico lopen op een achterstand in (taal)ontwikkeling door middel van o.a. Voorschoolse Educatie.</t>
  </si>
  <si>
    <t>De startpositie van jonge kinderen verbeteren die het risico lopen op een achterstand in (taal)ontwikkeling door middel van de uitvoering van voorschoolse educatie plus.</t>
  </si>
  <si>
    <t>De startpositie van jonge kinderen verbeteren die het risico lopen op een achterstand in (taal)ontwikkeling door middel van de uitvoering van buitenschoolse opvang plus,</t>
  </si>
  <si>
    <t>Resultaat Verkeersveiligheid PO  groep 7/8 afsluiten met theoretisch en praktisch  examen</t>
  </si>
  <si>
    <t>Het realiseren van de beoogde effecten conform Goed onderwijs voor elk kind, binnen het thema Cognitie 0-12. Dit door middel van de inzet van Vroegschoolse educatie, Professionalisering van professionals op de vroegschool, Ouderbetrokkenheid op de vroegschool, Schakelen gr. 3, 4, Leertijduitbreiding (LTU), Brede School Academie (BSA), Zomerschool/taalstimulering in de vakantie perioden en taalactiviteiten.</t>
  </si>
  <si>
    <t>Coördinatie van het onderdeel 0-4 jaar binnen zorgplatform en bieden van ambulante begeleiding gericht op een vloeiende overgang van kinderen van voorschoolse voorziening naar het primair (speciaal) onderwijs</t>
  </si>
  <si>
    <t>Vredeseducatie en Homo-emancipatie LHTB</t>
  </si>
  <si>
    <t>Het realiseren van de beoogde effecten conform Goed onderwijs voor elk kind, binnen het thema Cognitie 12-23. Dit door middel van de voorziening de ISK waar nieuwkomers (leerlingen in het VO) de Nederlandse taal leren zodat zij na onderwijs te hebben ontvangen op het ISK kunnen uitstromen naar het reguliere onderwijs op het niveau naar vermogen.</t>
  </si>
  <si>
    <t xml:space="preserve">Het geven van een impuls aan de kwaliteit van het onderwijs en het stimuleren van onderwijsinnovatie in Utrecht. </t>
  </si>
  <si>
    <t xml:space="preserve">Regionale meld- en coördinatie voortijdig schoolverlaten </t>
  </si>
  <si>
    <t>Het realiseren van de ambitie om het Utrechtse MBO te versterken</t>
  </si>
  <si>
    <t>Schoolverzuim en -uitval terugdringen waardoor leerlingen de kans krijgen hun schoolloopbaan zo soepel mogelijk te doorlopen en daarmee het perspectief op het behalen van een startkwalificatie vergroten.</t>
  </si>
  <si>
    <t>De Bibliotheek Utrecht laagdrempelig bereikbaar, toegankelijk en aantrekkelijk houden.</t>
  </si>
  <si>
    <t>Integraal inzetten van jeugdzorgaanbod zonder indicatiestelling.</t>
  </si>
  <si>
    <t>Trajectmanagement, woonbegeleiding, onderwijshulpverlening en intensieve hulp bij opgroeiproblemen voor jongeren</t>
  </si>
  <si>
    <t>Hulp en begeleiding aan dak- en thuisloze jongeren</t>
  </si>
  <si>
    <t>Uitvoering van Veilig Thuis en (preventieve) jeugdreclassering en jeugdbescherming</t>
  </si>
  <si>
    <t>Faciliteren en organisatie van advies door sociaal raadsliedenwerk</t>
  </si>
  <si>
    <t>Advies (subsidietender IAC)</t>
  </si>
  <si>
    <t>Doorontwikkeling en uitvoering van de buurtteams en het leveren van hoogwaardige sociale basiszorg. In co-creatie met de gemeente Utrecht leveren van een bijdrage aan de ontwikkeling van een nieuw en eenvoudiger stelsel van zorg en ondersteuning.</t>
  </si>
  <si>
    <t>Groepsgewijze activiteiten zorgen voor verbinding tussen cliënten onderling, waardoor zij onderling netwerken kunnen onderhouden, waarbij preventie, activering, lotgenotencontact en onderlinge hulp/steun centraal staan</t>
  </si>
  <si>
    <t>Faciliteren en organiseren van informatie op breed sociaal domein</t>
  </si>
  <si>
    <t>Faciliteren en organiseren van onafhankelijke clientondersteuning.</t>
  </si>
  <si>
    <t>Ondersteuning om inwoners op een toegankelijke en laagdrempelige wijze  te leren om gaan met geld, schulden en administratie</t>
  </si>
  <si>
    <t>Buurtbemiddeling leert en helpt mensen om al in een vroeg stadium burengeschillen op te lossen. De aanpak extreme woonoverlast wordt ingezet als de bewoner(s) van een woning het woongenot van omwonenden structureel verstoort c.q. verstoren.</t>
  </si>
  <si>
    <t>Aanbieden van gespecialiseerd maatschappelijk werk met betrekking tot zwangerschap, adoptie, seksueel geweld en hulp aan tienerouders</t>
  </si>
  <si>
    <t>Bezorgen van  koelverse maaltijden aan (met name oudere) inwoners in de stad Utrecht, die niet (meer) in staat zijn zelf hun warme maaltijd te bereiden. Met deze voorziening kunnen ‘kwetsbare’ inwoners (langer) zelfstandig wonen.</t>
  </si>
  <si>
    <t>Het versterken van de zelfredzaamheid van kwetsbare Utrechters en het vergroten van hun zingeving. Deze voorzieningen dragen bij aan de bestrijding van sociaal isolement, verbetering van de (geestelijke) gezondheid en de toename van maatschappelijke participatie.</t>
  </si>
  <si>
    <t>Voorkomen van huiselijk geweld bij alle slachtoffers. Bij ernstige dreiging en gevaar van huiselijk wordt een veilige situatie gecreëerd in de (crisis) opvang, onderduikaders, bij familie of via de informele netwerken. In alle gevallen is sprake van (groeps) begeleiding en/of (ambulante) hulpverlening al dan niet door de vrouwenopvang zelf.</t>
  </si>
  <si>
    <t>Uitvoering van de activiteiten Veilig Thuis voor 18+ (volwassenen)</t>
  </si>
  <si>
    <t xml:space="preserve">Het bieden van een duidelijke ingang, snel bieden van tijdelijke opvang en integrale hulpverlening, bijdrage aan herstel van daklozen, vergroten van de door- en uitstroom uit de maatschappelijke opvang. </t>
  </si>
  <si>
    <t>Regeliere ondersteuning van vluchtelingen, het continueren van de noodopvang voor (uitgeprocedeeerde) asielzoekers en het steunpunt Perspectief voor ex-AMA's (voormalig alleenstaande minderjarige asielzoekers).</t>
  </si>
  <si>
    <t>Het verzorgen van voorlichting aan jongeren, hun peers, ouders en intermediairs. Bijvoorbeeld in de vorm van voorlichting op scholen, adviesgesprekken, interventies, drugstestservice, online informatieverstrekking, netwerkvorming en faciliteren van samenwerking.</t>
  </si>
  <si>
    <t>Stimuleren gezonde leefstijl door sporten</t>
  </si>
  <si>
    <t>Het opsporen en toeleiden naar zorg van zeer sociaal kwetsbaren/OGGZ, het bieden van een heroïnebehandeling, het verspreiden en ophalen van spuiten en spuithulpmiddelen, en het afhandelen van spuitmeldingen</t>
  </si>
  <si>
    <t>Subsidie  t.b.v. een substantiële bijdrage aan de psychosociale gezondheid van burgers en ondersteuning van mantelzorgers in de gemeente Utrecht</t>
  </si>
  <si>
    <t>Terugdringen van criminaliteit onder en ernstige overlast door jongeren en bieden van een duurzaam toekomstperspectief.</t>
  </si>
  <si>
    <t>Integraal inzetten van jeugdzorgaanbod zonder indicatiestelling</t>
  </si>
  <si>
    <t>Bijdrage in de kosten van organisaties die betrokken zijn bij de preventieve activiteiten in het kader van jeugd en veiligheid</t>
  </si>
  <si>
    <t>Bijdrage in de kosten van organisaties die betrokken zijn bij de hulpverlening bij ongevallen en rampen</t>
  </si>
  <si>
    <t>Het faciliteren van artistiek interessante activiteiten van Utrechtse makers en culturele instellingen</t>
  </si>
  <si>
    <t>Het stimuleren en faciliteren van een plurifom cultureel aanbod en ontwikkelruimte</t>
  </si>
  <si>
    <t xml:space="preserve">Het stimuleren van bijzondere culturele projecten die van belang zijn voor de gemeente Utrecht, haar inwoners en/of de Utrechtse culturele sector. </t>
  </si>
  <si>
    <t>Het bevorderen van betrokkenheid bij cultuur van een breed publiek</t>
  </si>
  <si>
    <t>Het stimuleren van actieve participatie aan amateurkunst door inwoners van de gemeente Utrecht</t>
  </si>
  <si>
    <t xml:space="preserve">Faciliteren van accommodaties voor maatschappelijke activiteiten.  Uitgangspunten zijn een efficiënt gebruik en optimale toegankelijkheid. </t>
  </si>
  <si>
    <t>Technisch en sociaal beheer en onderhoud voor beheerde speeltuinen die maximaal ondersteunend zijn voor die initiatieven en qua openheid, sfeer, en functionaliteit aansluiten bij wat bewoners willen, waardoor buurten levendiger en leefbaarder worden.</t>
  </si>
  <si>
    <t>Faciliteren en organiseren van belangenbehartiging en informatie en advies</t>
  </si>
  <si>
    <t>Versterken van wijkgerichte informatievoorziening door informatiepunten in de wijk en versterken van buurtnetwerken</t>
  </si>
  <si>
    <t>Faciliteren, ondersteunen en organiseren van informele zorg inclusief mantelzorgondersteuning</t>
  </si>
  <si>
    <t>Activeren van jeugdigen en bieden van mogelijkheden tot optimale ontwikkeling</t>
  </si>
  <si>
    <t>Verbeteren van taalniveau en andere basisvaardigheden</t>
  </si>
  <si>
    <t xml:space="preserve">Sociaal makelaars zetten in op het versterken van sociale netwerken in de wijk, zodat deze krachtiger worden en waarmee ook de veerkracht van bewoners in de wijk vergroot wordt. Sociaal makelaars werken aan het versterken van de pedagogische civil society in de wijk. </t>
  </si>
  <si>
    <t>Maatschappelijke Diensttijd (MDT) is een persoonlijk opleidings- / ontwikkelingstraject voor jongeren waarbij iets doen voor een ander centraal staat</t>
  </si>
  <si>
    <t xml:space="preserve">Stimuleren en faciliteren van stedelijk vrijwilligerswerk middels het verbreden van de groep van actieve burgers en belemmeringen wegnemen om te participeren en vrijwilligerswerk te doen. </t>
  </si>
  <si>
    <t>Meidenwerk, speelotheek</t>
  </si>
  <si>
    <t>Meedoen kinderen met een beperking/ondersteuningsvraag</t>
  </si>
  <si>
    <t>Geven van voorlichting over en zichtbaar maken van diversiteit.</t>
  </si>
  <si>
    <t>Activiteiten op het gebied van preventie en voorlichting, met de nadruk op discriminatie op de arbeidsmarkt en in de horeca, uitgevoerd door Artikel 1 Midden-Nederland.</t>
  </si>
  <si>
    <t>Instandhouden van een aantal basisvoorzieningen</t>
  </si>
  <si>
    <t>Volkstuinen</t>
  </si>
  <si>
    <t>Ondersteunen sportaanbieders met aangepast sportaanbod</t>
  </si>
  <si>
    <t>Grotere sportdeelname en verbinden zorg, welzijn en sport</t>
  </si>
  <si>
    <t>Ondersteunen en stimuleren van vitale aanbieders, positieve sportcultuur en inclusief sporten en bewegen</t>
  </si>
  <si>
    <t>Ondersteunen en stimuleren van sportaanbieders op het gebied van vitaliteit, positieve sportcultuur en inclusief sporten en bewegen.</t>
  </si>
  <si>
    <t>Ondersteunen van verenigingen, topsporters, topsporttalentenen vestiging talentcentra</t>
  </si>
  <si>
    <t>Ondersteunen en stimuleren top- en breedtesportevenementen</t>
  </si>
  <si>
    <t>Omschrijving subsidiedoelstelling</t>
  </si>
  <si>
    <t>De verdeling van de subsidies is op basis van de criteria in de Algemene Subsidieverordening  en in de beleidsregel van de specifieke subsidieregeling.</t>
  </si>
  <si>
    <t>De kolom Beschikbare subsidie omvat de begroting 2021 exclusief meerjarige verlening</t>
  </si>
  <si>
    <t>De kolom Waarvan "vaste" verlening met jaarsubsidies is informatief, dit zijn de subsidiebedragen die in het voorgaande subsidiejaar als jaarsubsidies zijn verleend</t>
  </si>
  <si>
    <t>(*1) Voor deze subsidiedoelling kunnen geen aanvragen worden ingediend. De subsidie is op basis van een convenant uitsluitend bestemd voor Stichting EBU.</t>
  </si>
  <si>
    <t>(*2) Het subsidieplafond is beperkt beschikbaar voor nieuwe aanvragen. Uit subsidies die in voorgaande jaren zijn verleend vloeien doorlopende verplichtingen voort waarvan de omvang afhankelijk is van externe factoren. Deze verplichtingen komen ten laste van het subsidieplafond voor 2020. Het plafond kan worden bijgesteld op basis van de ervaringen in het voorgaande jaar en nieuwe (wettelijke) ontwikkelingen.</t>
  </si>
  <si>
    <t>(*3) Voor deze subsidiedoelstelling kunnen geen aanvragen worden ingediend. De subsidie is op basis van een aanwijzingsbesluit uitsluitend bestemd voor UW bedrijven.</t>
  </si>
  <si>
    <t xml:space="preserve">(*4) Op de beschikbare subsidiebedragen onder deze regelingen worden de verleende subsidiebedragen uit het jaar 2020 in mindering gebracht. </t>
  </si>
  <si>
    <t>Alle bedragen zijn onder voorbehoud van goedkeuring van de programmabegroting 2021 door de de gemeenteraad.</t>
  </si>
  <si>
    <t>Aan dit overzicht kunnen geen aanspraken worden ontleend.</t>
  </si>
  <si>
    <t>De bevoegdheid tot verlening, intrekking, wijziging en vaststelling van subsidies berust bij het College van Burgemeester en Wethouders en is gebaseerd op artikel 4 van de Algemene Subsidieverordening.</t>
  </si>
  <si>
    <t>Het bieden van laagdrempelige opvang en het vergroten v/h bereik onder de prostituees door outreachend werken en het ondersteunen en begeleiden van vrouwen bij het uitstappen uit de prostitutie.</t>
  </si>
  <si>
    <t>Economic Board Utrecht (*1)</t>
  </si>
  <si>
    <t>Loonkostensubsidie (*2)</t>
  </si>
  <si>
    <t>Versnelling Collectieve Zonne-energieprojecten (*4)</t>
  </si>
  <si>
    <t>Maatschappelijk Vastgoed (*4)</t>
  </si>
  <si>
    <t>Energieadvies aan huis en trajectbegeleiding (*4)</t>
  </si>
  <si>
    <t>Taal onderwijs voor nieuwkomers van 4 t/m 12 jaar</t>
  </si>
  <si>
    <t>Talentontwikkeling en combinatiefuncties brede school primair onderwijs</t>
  </si>
  <si>
    <t>Talentontwikkeling voortgezet onderwijs</t>
  </si>
  <si>
    <t xml:space="preserve">Activiteiten voor brede talentontwikkeling in het voortgezet onderwijs. </t>
  </si>
  <si>
    <t>Combinatiefuncties brede school voortgezet onderwijs</t>
  </si>
  <si>
    <t>Inzet van een combinatiefunctionaris die zorg draagt voor de organisatie van activiteiten in lijn met de visie Brede School VO, zodat leerlingen deelnemen aan talentontwikkelingsactiviteiten op het gebied van bijv. sport, kunst en cultuur.</t>
  </si>
  <si>
    <t xml:space="preserve">Kinderen in het primair- en voortgezet onderwijs in contact brengen met een breed aanbod van kunst en cultuur in en rondom de school. </t>
  </si>
  <si>
    <t>Ondersteuning peuter bij overgang naar primair onderwijs</t>
  </si>
  <si>
    <t>OPDC Utrecht</t>
  </si>
  <si>
    <t>Voorziening waar overbelaste jongeren met meervoudige problematiek die dreigen uit te vallen op school worden versterkt in hun gedragsrepertoire en duurzaam teruggeleid naar de school van herkomst, of doorgeleid naar een andere passende school, of naar de arbeidsmarkt.</t>
  </si>
  <si>
    <t>Hulp aan en ondersteuning van jongeren in het voortgezet onderwijs die een aanzienlijk risico lopen om voortijdig school te verlaten</t>
  </si>
  <si>
    <t>VSV stad inclusief loopbaanoriëntatie PO-VO en overgang VO-MBO</t>
  </si>
  <si>
    <t xml:space="preserve">Activiteiten die bijdragen aan de doelstellingen van het plan van aanpak voor het terugdringen van het lerarentekort, Utrecht Leert! </t>
  </si>
  <si>
    <t>Ondersteunend personeel primair onderwijs (voorheen conciërges)</t>
  </si>
  <si>
    <t>Verlaging werkdruk leraren</t>
  </si>
  <si>
    <t>Onderwijsimpuls voor toekomstbestendig onderwijs</t>
  </si>
  <si>
    <t>Accommodaties  maatschappelijke activiteiten: driehoeksoverleg</t>
  </si>
  <si>
    <t>Stimuleren vrijwilligerswerk</t>
  </si>
  <si>
    <t>Informele zorg - nadere regel vrijwillige inzet voor elkaar</t>
  </si>
  <si>
    <t>Nadere regel basisvoorziening ondersteuning mantelzorgers</t>
  </si>
  <si>
    <t xml:space="preserve">Advies, informatie en andere ondersteuning bieden aan mantelzorgers. </t>
  </si>
  <si>
    <t>Hoger opgeleide nieuwkomers zonder inburgeringsplicht krijgen met deze subsidie de mogelijkheid om de Nederlandse taal te leren en waar mogelijk een Staatsexamen NT2 te behalen</t>
  </si>
  <si>
    <t>Laaggeletterdheid / taal en digitale vaardigheden - nadere regel vrijwillige inzet voor elkaar</t>
  </si>
  <si>
    <t>Buurtnetwerken en wijkinformatiepunten (jeugd) - nadere regel vrijwillige inzet voor elkaar</t>
  </si>
  <si>
    <t>Hulp bij opgroeiproblemen voor jongeren</t>
  </si>
  <si>
    <t>Taal en digitale vaardigheden (jeugd) - nadere regel vrijwillige inzet voor elkaar</t>
  </si>
  <si>
    <t>Versterking van de sociale basis om het beroep op aanvullende jeugdhulp te beperken</t>
  </si>
  <si>
    <t>Informele zorg (jeugd) - nadere regel vrijwillige inzet voor elkaar</t>
  </si>
  <si>
    <t>Faciliteren, ondersteunen en organiseren van informele zorg (jeugd)</t>
  </si>
  <si>
    <t>Brugfunctie: Geven van voorlichting over en zichtbaar maken van diversiteit.</t>
  </si>
  <si>
    <t>Ondersteunen en stimuleren grootschalige schoolsportevenementen</t>
  </si>
  <si>
    <t>Ondersteunen en stimuleren kleinschalige sportevenementen</t>
  </si>
  <si>
    <t>Ondersteunen en stimuleren grootschalige sportevenementen</t>
  </si>
  <si>
    <t>1.1.1 Het opstellen van ruimtelijke kaders</t>
  </si>
  <si>
    <t>2.1.1 Streven naar passende huisvesting voor bewoners en woningzoekenden</t>
  </si>
  <si>
    <t xml:space="preserve">3.1.1 Monumenten en cultuurhistorische waarden </t>
  </si>
  <si>
    <t>2.2.1 Bewoners betrekken</t>
  </si>
  <si>
    <t>1.1.1 Samenwerken en beïnvloeden</t>
  </si>
  <si>
    <t>2.2.1 Utrechters financieel ondersteuning</t>
  </si>
  <si>
    <t>Buurtteams jeugd en gezin (subsidietender Buurtteam Jeugd)</t>
  </si>
  <si>
    <t>Buurtteams Sociaal (subsidietender Buurtteam Sociaal)</t>
  </si>
  <si>
    <t>Onafhankelijke clientondersteuning (subsidietender IAC)</t>
  </si>
  <si>
    <t>Ondersteuning schuldhulpverlening vanuit Informele zorg (subsidietender IAC)</t>
  </si>
  <si>
    <t>Versterken van taal: Brede school Academie (BSA)</t>
  </si>
  <si>
    <t>De subsidie is tijdelijk beschikbaar voor 2021 en 2022 met als doel het borgen van activiteiten voor hogere taalprestaties en bredere maatschappelijke ontwikkeling in het onderwijsaanbod. Voor leerlingen met een taalachterstand en talentvolle leerlingen die onderpresteren op taal in het primair onderwijs en de onderbouw van het voortgezet onderwijs.</t>
  </si>
  <si>
    <t>1.1.5 Uitvoeren maatregelen Goederenvervoer</t>
  </si>
  <si>
    <t>Procesinnovatie duurzaam goederenvervoer en haalbaarheidsonderzoek duurzaam goederenvervoer</t>
  </si>
  <si>
    <t>Duurzame stadsdistributie innovatie en onderzoek (*4)</t>
  </si>
  <si>
    <t>Duurzaamheidsbonus werkgevers</t>
  </si>
  <si>
    <r>
      <t>Sociale prestatie en dagondersteuning</t>
    </r>
    <r>
      <rPr>
        <sz val="11"/>
        <color theme="1"/>
        <rFont val="Calibri"/>
        <family val="2"/>
        <scheme val="minor"/>
      </rPr>
      <t xml:space="preserve"> (naar prestatiedoelstelling 2.2.1)</t>
    </r>
  </si>
  <si>
    <t>Bedragen zijn maal € 1.000,00</t>
  </si>
  <si>
    <t>Het verbeteren van het taalniveau.</t>
  </si>
  <si>
    <t>De kolom "Meerjarig verleend ten laste van 2021" zijn de verleende meerjarige subsidies, die zijn opgenomen in de programmabegroting 2021</t>
  </si>
  <si>
    <t>Begroting 2021-oud</t>
  </si>
  <si>
    <t>Begroting 2021-nieuw</t>
  </si>
  <si>
    <t>De kolom "Begroting  2021-nieuw" is het totale subsidiebedrag, dat is opgenomen in de Programmabegroting 2021</t>
  </si>
  <si>
    <t>De kolom "Begroting  2021-oud" is het totale subsidiebedrag, dat in de vorige versie van de subsidiestaat 2021 was opgenomen.</t>
  </si>
  <si>
    <r>
      <rPr>
        <sz val="12"/>
        <color rgb="FFFF0000"/>
        <rFont val="Calibri"/>
        <family val="2"/>
        <scheme val="minor"/>
      </rPr>
      <t>Programma</t>
    </r>
    <r>
      <rPr>
        <sz val="12"/>
        <color theme="1"/>
        <rFont val="Calibri"/>
        <family val="2"/>
        <scheme val="minor"/>
      </rPr>
      <t xml:space="preserve">
                      x.x.x prestatiedoelstelling
                                                     Subsidiedoelstelling</t>
    </r>
  </si>
  <si>
    <t>Schoolmaatschappelijk werk PO (subsidietender Buurtteam Jeugd)</t>
  </si>
  <si>
    <t>Schoolmaatschappelijk werk VO (subsidietender Buurtteam Jeugd)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</si>
</sst>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8"/>
      <color theme="1"/>
      <name val="Calibri"/>
      <family val="2"/>
      <scheme val="minor"/>
    </font>
    <font>
      <sz val="12"/>
      <color theme="1"/>
      <name val="Calibri"/>
      <family val="2"/>
      <scheme val="minor"/>
    </font>
    <font>
      <b/>
      <sz val="11"/>
      <color rgb="FFFF0000"/>
      <name val="Calibri"/>
      <family val="2"/>
      <scheme val="minor"/>
    </font>
    <font>
      <sz val="9"/>
      <name val="Arial"/>
      <family val="2"/>
    </font>
    <font>
      <b/>
      <sz val="9"/>
      <color indexed="81"/>
      <name val="Tahoma"/>
      <family val="2"/>
    </font>
    <font>
      <sz val="9"/>
      <color indexed="81"/>
      <name val="Tahoma"/>
      <family val="2"/>
    </font>
    <font>
      <sz val="12"/>
      <color rgb="FFFF0000"/>
      <name val="Calibri"/>
      <family val="2"/>
      <scheme val="minor"/>
    </font>
    <font>
      <strike/>
      <sz val="11"/>
      <color theme="1"/>
      <name val="Calibri"/>
      <family val="2"/>
      <scheme val="minor"/>
    </font>
    <font>
      <sz val="11"/>
      <name val="Calibri"/>
      <family val="2"/>
      <scheme val="minor"/>
    </font>
    <font>
      <sz val="9"/>
      <name val="Calibri"/>
      <family val="2"/>
    </font>
    <font>
      <sz val="11"/>
      <color theme="1"/>
      <name val="Calibri"/>
      <family val="2"/>
    </font>
  </fonts>
  <fills count="5">
    <fill>
      <patternFill patternType="none"/>
    </fill>
    <fill>
      <patternFill patternType="gray125"/>
    </fill>
    <fill>
      <patternFill patternType="solid">
        <fgColor rgb="FFFFFF00"/>
        <bgColor indexed="64"/>
      </patternFill>
    </fill>
    <fill>
      <patternFill patternType="solid">
        <fgColor theme="4" tint="0.79998168889431442"/>
        <bgColor theme="4" tint="0.79998168889431442"/>
      </patternFill>
    </fill>
    <fill>
      <patternFill patternType="solid">
        <fgColor theme="4" tint="0.79998168889431442"/>
        <bgColor indexed="64"/>
      </patternFill>
    </fill>
  </fills>
  <borders count="9">
    <border>
      <left/>
      <right/>
      <top/>
      <bottom/>
      <diagonal/>
    </border>
    <border>
      <left/>
      <right/>
      <top/>
      <bottom style="thin">
        <color theme="4" tint="0.39997558519241921"/>
      </bottom>
      <diagonal/>
    </border>
    <border>
      <left/>
      <right/>
      <top style="thin">
        <color theme="4" tint="0.39997558519241921"/>
      </top>
      <bottom/>
      <diagonal/>
    </border>
    <border>
      <left/>
      <right/>
      <top style="thin">
        <color theme="4" tint="0.39997558519241921"/>
      </top>
      <bottom style="thin">
        <color theme="4" tint="0.39994506668294322"/>
      </bottom>
      <diagonal/>
    </border>
    <border>
      <left/>
      <right/>
      <top style="thin">
        <color theme="4" tint="0.39994506668294322"/>
      </top>
      <bottom style="thin">
        <color theme="4" tint="0.39994506668294322"/>
      </bottom>
      <diagonal/>
    </border>
    <border>
      <left/>
      <right/>
      <top style="thin">
        <color theme="4" tint="0.39994506668294322"/>
      </top>
      <bottom style="thin">
        <color indexed="64"/>
      </bottom>
      <diagonal/>
    </border>
    <border>
      <left/>
      <right/>
      <top/>
      <bottom style="thin">
        <color theme="4" tint="0.59996337778862885"/>
      </bottom>
      <diagonal/>
    </border>
    <border>
      <left/>
      <right/>
      <top style="thin">
        <color theme="4" tint="0.59996337778862885"/>
      </top>
      <bottom style="thin">
        <color theme="4" tint="0.59996337778862885"/>
      </bottom>
      <diagonal/>
    </border>
    <border>
      <left/>
      <right/>
      <top style="thin">
        <color theme="4" tint="0.59996337778862885"/>
      </top>
      <bottom/>
      <diagonal/>
    </border>
  </borders>
  <cellStyleXfs count="2">
    <xf numFmtId="0" fontId="0" fillId="0" borderId="0"/>
    <xf numFmtId="0" fontId="5" fillId="0" borderId="0"/>
  </cellStyleXfs>
  <cellXfs count="66">
    <xf numFmtId="0" fontId="0" fillId="0" borderId="0" xfId="0"/>
    <xf numFmtId="0" fontId="3" fillId="4" borderId="0" xfId="0" applyNumberFormat="1" applyFont="1" applyFill="1" applyAlignment="1">
      <alignment horizontal="left" vertical="top" wrapText="1"/>
    </xf>
    <xf numFmtId="0" fontId="0" fillId="0" borderId="0" xfId="0" applyAlignment="1">
      <alignment vertical="top"/>
    </xf>
    <xf numFmtId="0" fontId="0" fillId="0" borderId="0" xfId="0" applyNumberFormat="1" applyAlignment="1">
      <alignment horizontal="left" vertical="top" wrapText="1"/>
    </xf>
    <xf numFmtId="0" fontId="0" fillId="0" borderId="0" xfId="0" applyAlignment="1">
      <alignment horizontal="left" vertical="top" wrapText="1"/>
    </xf>
    <xf numFmtId="0" fontId="10" fillId="0" borderId="0" xfId="0" applyNumberFormat="1" applyFont="1" applyFill="1" applyBorder="1" applyAlignment="1">
      <alignment horizontal="left" vertical="top" wrapText="1"/>
    </xf>
    <xf numFmtId="0" fontId="10" fillId="0" borderId="0" xfId="0" applyFont="1" applyAlignment="1">
      <alignment vertical="top"/>
    </xf>
    <xf numFmtId="0" fontId="10" fillId="0" borderId="0" xfId="0" applyFont="1" applyFill="1" applyBorder="1" applyAlignment="1">
      <alignment vertical="top"/>
    </xf>
    <xf numFmtId="49" fontId="10" fillId="0" borderId="0" xfId="0" applyNumberFormat="1" applyFont="1" applyFill="1" applyBorder="1" applyAlignment="1">
      <alignment vertical="top"/>
    </xf>
    <xf numFmtId="0" fontId="10" fillId="0" borderId="0" xfId="0" applyFont="1" applyFill="1" applyAlignment="1">
      <alignment vertical="top"/>
    </xf>
    <xf numFmtId="49" fontId="10" fillId="0" borderId="0" xfId="0" applyNumberFormat="1" applyFont="1" applyFill="1" applyBorder="1" applyAlignment="1">
      <alignment horizontal="left" vertical="top" wrapText="1"/>
    </xf>
    <xf numFmtId="49" fontId="0" fillId="0" borderId="0" xfId="0" applyNumberFormat="1" applyAlignment="1">
      <alignment horizontal="left" vertical="top" wrapText="1"/>
    </xf>
    <xf numFmtId="49" fontId="4" fillId="0" borderId="1" xfId="0" applyNumberFormat="1" applyFont="1" applyBorder="1" applyAlignment="1"/>
    <xf numFmtId="49" fontId="4" fillId="0" borderId="1" xfId="0" applyNumberFormat="1" applyFont="1" applyBorder="1" applyAlignment="1">
      <alignment horizontal="left" vertical="top" wrapText="1"/>
    </xf>
    <xf numFmtId="3" fontId="4" fillId="0" borderId="1" xfId="0" applyNumberFormat="1" applyFont="1" applyBorder="1" applyAlignment="1">
      <alignment horizontal="right" vertical="top"/>
    </xf>
    <xf numFmtId="3" fontId="0" fillId="0" borderId="0" xfId="0" applyNumberFormat="1" applyAlignment="1">
      <alignment horizontal="right" vertical="top"/>
    </xf>
    <xf numFmtId="49" fontId="4" fillId="3" borderId="2" xfId="0" applyNumberFormat="1" applyFont="1" applyFill="1" applyBorder="1" applyAlignment="1"/>
    <xf numFmtId="49" fontId="4" fillId="3" borderId="2" xfId="0" applyNumberFormat="1" applyFont="1" applyFill="1" applyBorder="1" applyAlignment="1">
      <alignment horizontal="left" vertical="top" wrapText="1"/>
    </xf>
    <xf numFmtId="3" fontId="4" fillId="3" borderId="2" xfId="0" applyNumberFormat="1" applyFont="1" applyFill="1" applyBorder="1" applyAlignment="1">
      <alignment horizontal="right" vertical="top"/>
    </xf>
    <xf numFmtId="3" fontId="2" fillId="4" borderId="0" xfId="0" applyNumberFormat="1" applyFont="1" applyFill="1" applyAlignment="1">
      <alignment horizontal="center" vertical="top" wrapText="1"/>
    </xf>
    <xf numFmtId="3" fontId="10" fillId="0" borderId="0" xfId="0" applyNumberFormat="1" applyFont="1" applyFill="1" applyBorder="1" applyAlignment="1">
      <alignment horizontal="right" vertical="top" wrapText="1"/>
    </xf>
    <xf numFmtId="3" fontId="10" fillId="0" borderId="0" xfId="0" applyNumberFormat="1" applyFont="1" applyFill="1" applyBorder="1" applyAlignment="1">
      <alignment horizontal="right" vertical="top"/>
    </xf>
    <xf numFmtId="3" fontId="10" fillId="0" borderId="0" xfId="0" applyNumberFormat="1" applyFont="1" applyFill="1" applyAlignment="1">
      <alignment horizontal="right" vertical="top"/>
    </xf>
    <xf numFmtId="0" fontId="0" fillId="0" borderId="3" xfId="0" applyBorder="1"/>
    <xf numFmtId="0" fontId="1" fillId="0" borderId="3" xfId="0" applyFont="1" applyBorder="1"/>
    <xf numFmtId="0" fontId="1" fillId="0" borderId="3" xfId="0" applyFont="1" applyBorder="1" applyAlignment="1">
      <alignment horizontal="left" vertical="top" wrapText="1"/>
    </xf>
    <xf numFmtId="3" fontId="1" fillId="0" borderId="3" xfId="0" applyNumberFormat="1" applyFont="1" applyBorder="1" applyAlignment="1">
      <alignment horizontal="right" vertical="top"/>
    </xf>
    <xf numFmtId="0" fontId="0" fillId="0" borderId="4" xfId="0" applyBorder="1"/>
    <xf numFmtId="0" fontId="0" fillId="0" borderId="4" xfId="0" applyBorder="1" applyAlignment="1">
      <alignment horizontal="left" vertical="top" wrapText="1"/>
    </xf>
    <xf numFmtId="3" fontId="0" fillId="0" borderId="4" xfId="0" applyNumberFormat="1" applyBorder="1" applyAlignment="1">
      <alignment horizontal="right" vertical="top"/>
    </xf>
    <xf numFmtId="0" fontId="1" fillId="0" borderId="4" xfId="0" applyFont="1" applyBorder="1"/>
    <xf numFmtId="0" fontId="1" fillId="0" borderId="4" xfId="0" applyFont="1" applyBorder="1" applyAlignment="1">
      <alignment horizontal="left" vertical="top" wrapText="1"/>
    </xf>
    <xf numFmtId="3" fontId="1" fillId="0" borderId="4" xfId="0" applyNumberFormat="1" applyFont="1" applyBorder="1" applyAlignment="1">
      <alignment horizontal="right" vertical="top"/>
    </xf>
    <xf numFmtId="0" fontId="0" fillId="0" borderId="5" xfId="0" applyBorder="1"/>
    <xf numFmtId="0" fontId="0" fillId="0" borderId="5" xfId="0" applyBorder="1" applyAlignment="1">
      <alignment horizontal="left" vertical="top" wrapText="1"/>
    </xf>
    <xf numFmtId="3" fontId="0" fillId="0" borderId="5" xfId="0" applyNumberFormat="1" applyBorder="1" applyAlignment="1">
      <alignment horizontal="right" vertical="top"/>
    </xf>
    <xf numFmtId="3" fontId="0" fillId="2" borderId="4" xfId="0" applyNumberFormat="1" applyFill="1" applyBorder="1" applyAlignment="1">
      <alignment horizontal="right" vertical="top"/>
    </xf>
    <xf numFmtId="49" fontId="1" fillId="0" borderId="3" xfId="0" applyNumberFormat="1" applyFont="1" applyBorder="1" applyAlignment="1"/>
    <xf numFmtId="49" fontId="1" fillId="0" borderId="3" xfId="0" applyNumberFormat="1" applyFont="1" applyBorder="1" applyAlignment="1">
      <alignment horizontal="left" vertical="top" wrapText="1"/>
    </xf>
    <xf numFmtId="49" fontId="0" fillId="0" borderId="4" xfId="0" applyNumberFormat="1" applyBorder="1" applyAlignment="1">
      <alignment horizontal="left" vertical="top" wrapText="1"/>
    </xf>
    <xf numFmtId="49" fontId="1" fillId="0" borderId="4" xfId="0" applyNumberFormat="1" applyFont="1" applyBorder="1" applyAlignment="1"/>
    <xf numFmtId="49" fontId="1" fillId="0" borderId="4" xfId="0" applyNumberFormat="1" applyFont="1" applyBorder="1" applyAlignment="1">
      <alignment horizontal="left" vertical="top" wrapText="1"/>
    </xf>
    <xf numFmtId="49" fontId="0" fillId="0" borderId="5" xfId="0" applyNumberFormat="1" applyBorder="1" applyAlignment="1">
      <alignment horizontal="left" vertical="top" wrapText="1"/>
    </xf>
    <xf numFmtId="3" fontId="0" fillId="2" borderId="5" xfId="0" applyNumberFormat="1" applyFill="1" applyBorder="1" applyAlignment="1">
      <alignment horizontal="right" vertical="top"/>
    </xf>
    <xf numFmtId="49" fontId="9" fillId="0" borderId="4" xfId="0" applyNumberFormat="1" applyFont="1" applyBorder="1" applyAlignment="1">
      <alignment horizontal="left" vertical="top" wrapText="1"/>
    </xf>
    <xf numFmtId="0" fontId="11" fillId="0" borderId="7" xfId="0" applyFont="1" applyBorder="1"/>
    <xf numFmtId="0" fontId="11" fillId="0" borderId="7" xfId="0" applyFont="1" applyBorder="1" applyAlignment="1">
      <alignment vertical="center"/>
    </xf>
    <xf numFmtId="0" fontId="11" fillId="0" borderId="7" xfId="0" applyFont="1" applyBorder="1" applyAlignment="1">
      <alignment horizontal="right" vertical="center"/>
    </xf>
    <xf numFmtId="0" fontId="12" fillId="0" borderId="7" xfId="0" applyFont="1" applyBorder="1" applyAlignment="1">
      <alignment horizontal="right" vertical="top"/>
    </xf>
    <xf numFmtId="0" fontId="11" fillId="0" borderId="7" xfId="1" applyFont="1" applyBorder="1" applyAlignment="1">
      <alignment horizontal="left" vertical="center"/>
    </xf>
    <xf numFmtId="0" fontId="12" fillId="0" borderId="7" xfId="0" applyFont="1" applyBorder="1" applyAlignment="1">
      <alignment horizontal="left" vertical="top"/>
    </xf>
    <xf numFmtId="0" fontId="0" fillId="0" borderId="1" xfId="0" applyBorder="1"/>
    <xf numFmtId="49" fontId="0" fillId="0" borderId="1" xfId="0" applyNumberFormat="1" applyBorder="1" applyAlignment="1">
      <alignment horizontal="left" vertical="top" wrapText="1"/>
    </xf>
    <xf numFmtId="3" fontId="0" fillId="0" borderId="1" xfId="0" applyNumberFormat="1" applyBorder="1" applyAlignment="1">
      <alignment horizontal="right" vertical="top"/>
    </xf>
    <xf numFmtId="0" fontId="0" fillId="0" borderId="0" xfId="0" applyBorder="1"/>
    <xf numFmtId="0" fontId="0" fillId="0" borderId="0" xfId="0" applyBorder="1" applyAlignment="1">
      <alignment horizontal="left" vertical="top" wrapText="1"/>
    </xf>
    <xf numFmtId="3" fontId="0" fillId="0" borderId="0" xfId="0" applyNumberFormat="1" applyBorder="1" applyAlignment="1">
      <alignment horizontal="right" vertical="top"/>
    </xf>
    <xf numFmtId="49" fontId="9" fillId="2" borderId="4" xfId="0" applyNumberFormat="1" applyFont="1" applyFill="1" applyBorder="1" applyAlignment="1">
      <alignment horizontal="left" vertical="top" wrapText="1"/>
    </xf>
    <xf numFmtId="49" fontId="9" fillId="2" borderId="5" xfId="0" applyNumberFormat="1" applyFont="1" applyFill="1" applyBorder="1" applyAlignment="1">
      <alignment horizontal="left" vertical="top" wrapText="1"/>
    </xf>
    <xf numFmtId="0" fontId="11" fillId="0" borderId="7" xfId="1" applyFont="1" applyBorder="1" applyAlignment="1">
      <alignment horizontal="left"/>
    </xf>
    <xf numFmtId="0" fontId="11" fillId="0" borderId="8" xfId="1" applyFont="1" applyBorder="1" applyAlignment="1">
      <alignment horizontal="left"/>
    </xf>
    <xf numFmtId="0" fontId="3" fillId="4" borderId="0" xfId="0" applyFont="1" applyFill="1" applyAlignment="1">
      <alignment horizontal="left" vertical="top" wrapText="1"/>
    </xf>
    <xf numFmtId="0" fontId="3" fillId="4" borderId="0" xfId="0" applyFont="1" applyFill="1" applyAlignment="1">
      <alignment horizontal="left" vertical="top"/>
    </xf>
    <xf numFmtId="0" fontId="11" fillId="0" borderId="6" xfId="0" applyFont="1" applyBorder="1" applyAlignment="1">
      <alignment horizontal="left"/>
    </xf>
    <xf numFmtId="0" fontId="11" fillId="0" borderId="7" xfId="0" applyFont="1" applyBorder="1" applyAlignment="1">
      <alignment horizontal="left"/>
    </xf>
    <xf numFmtId="0" fontId="11" fillId="0" borderId="7" xfId="0" applyFont="1" applyBorder="1" applyAlignment="1">
      <alignment horizontal="left" vertical="top" wrapText="1"/>
    </xf>
  </cellXfs>
  <cellStyles count="2">
    <cellStyle name="Standaard" xfId="0" builtinId="0"/>
    <cellStyle name="Standaard_8_Subsidies" xfId="1" xr:uid="{1D0862F8-7150-48A4-A123-05578DA9F9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8090C-58D7-42D9-9627-E3E664BB119A}">
  <sheetPr>
    <pageSetUpPr fitToPage="1"/>
  </sheetPr>
  <dimension ref="A1:K228"/>
  <sheetViews>
    <sheetView tabSelected="1" view="pageBreakPreview" zoomScale="73" zoomScaleNormal="100" zoomScaleSheetLayoutView="73" workbookViewId="0">
      <pane ySplit="1" topLeftCell="A86" activePane="bottomLeft" state="frozen"/>
      <selection pane="bottomLeft" activeCell="I88" sqref="I88"/>
    </sheetView>
  </sheetViews>
  <sheetFormatPr defaultRowHeight="15" x14ac:dyDescent="0.25"/>
  <cols>
    <col min="1" max="1" width="10.28515625" style="2" customWidth="1"/>
    <col min="2" max="2" width="15.28515625" style="2" customWidth="1"/>
    <col min="3" max="3" width="44" style="4" customWidth="1"/>
    <col min="4" max="4" width="63.42578125" style="3" customWidth="1"/>
    <col min="5" max="9" width="9.85546875" style="15" customWidth="1"/>
    <col min="10" max="16384" width="9.140625" style="2"/>
  </cols>
  <sheetData>
    <row r="1" spans="1:11" ht="62.25" customHeight="1" x14ac:dyDescent="0.25">
      <c r="A1" s="61" t="s">
        <v>341</v>
      </c>
      <c r="B1" s="62"/>
      <c r="C1" s="62"/>
      <c r="D1" s="1" t="s">
        <v>267</v>
      </c>
      <c r="E1" s="19" t="s">
        <v>337</v>
      </c>
      <c r="F1" s="19" t="s">
        <v>338</v>
      </c>
      <c r="G1" s="19" t="s">
        <v>143</v>
      </c>
      <c r="H1" s="19" t="s">
        <v>144</v>
      </c>
      <c r="I1" s="19" t="s">
        <v>145</v>
      </c>
    </row>
    <row r="2" spans="1:11" x14ac:dyDescent="0.25">
      <c r="A2" s="8"/>
      <c r="B2" s="8"/>
      <c r="C2" s="10"/>
      <c r="D2" s="10"/>
      <c r="E2" s="20"/>
      <c r="F2" s="21"/>
      <c r="G2" s="21"/>
      <c r="H2" s="21"/>
      <c r="I2" s="22"/>
      <c r="J2" s="9"/>
    </row>
    <row r="3" spans="1:11" x14ac:dyDescent="0.25">
      <c r="A3" s="12" t="s">
        <v>21</v>
      </c>
      <c r="B3" s="12"/>
      <c r="C3" s="13"/>
      <c r="D3" s="13"/>
      <c r="E3" s="14">
        <v>3620</v>
      </c>
      <c r="F3" s="14">
        <v>3620</v>
      </c>
      <c r="G3" s="14"/>
      <c r="H3" s="14">
        <v>3620</v>
      </c>
      <c r="I3" s="14">
        <v>511</v>
      </c>
      <c r="J3" s="9"/>
      <c r="K3" s="6"/>
    </row>
    <row r="4" spans="1:11" x14ac:dyDescent="0.25">
      <c r="A4" s="23"/>
      <c r="B4" s="24" t="s">
        <v>321</v>
      </c>
      <c r="C4" s="25"/>
      <c r="D4" s="25"/>
      <c r="E4" s="26">
        <v>389</v>
      </c>
      <c r="F4" s="26">
        <v>389</v>
      </c>
      <c r="G4" s="26"/>
      <c r="H4" s="26">
        <v>389</v>
      </c>
      <c r="I4" s="26">
        <v>349</v>
      </c>
      <c r="J4" s="9"/>
      <c r="K4" s="6"/>
    </row>
    <row r="5" spans="1:11" x14ac:dyDescent="0.25">
      <c r="A5" s="27"/>
      <c r="B5" s="27"/>
      <c r="C5" s="28" t="s">
        <v>279</v>
      </c>
      <c r="D5" s="28" t="s">
        <v>162</v>
      </c>
      <c r="E5" s="29">
        <v>349</v>
      </c>
      <c r="F5" s="29">
        <v>349</v>
      </c>
      <c r="G5" s="29"/>
      <c r="H5" s="29">
        <v>349</v>
      </c>
      <c r="I5" s="29">
        <v>349</v>
      </c>
      <c r="J5" s="9"/>
      <c r="K5" s="6"/>
    </row>
    <row r="6" spans="1:11" x14ac:dyDescent="0.25">
      <c r="A6" s="27"/>
      <c r="B6" s="27"/>
      <c r="C6" s="28" t="s">
        <v>22</v>
      </c>
      <c r="D6" s="28" t="s">
        <v>161</v>
      </c>
      <c r="E6" s="29">
        <v>40</v>
      </c>
      <c r="F6" s="29">
        <v>40</v>
      </c>
      <c r="G6" s="29"/>
      <c r="H6" s="29">
        <v>40</v>
      </c>
      <c r="I6" s="29"/>
      <c r="J6" s="9"/>
      <c r="K6" s="6"/>
    </row>
    <row r="7" spans="1:11" x14ac:dyDescent="0.25">
      <c r="A7" s="27"/>
      <c r="B7" s="30" t="s">
        <v>320</v>
      </c>
      <c r="C7" s="31"/>
      <c r="D7" s="31"/>
      <c r="E7" s="32">
        <v>3231</v>
      </c>
      <c r="F7" s="32">
        <v>3231</v>
      </c>
      <c r="G7" s="32"/>
      <c r="H7" s="32">
        <v>3231</v>
      </c>
      <c r="I7" s="32">
        <v>162</v>
      </c>
      <c r="J7" s="9"/>
      <c r="K7" s="6"/>
    </row>
    <row r="8" spans="1:11" ht="60" x14ac:dyDescent="0.25">
      <c r="A8" s="27"/>
      <c r="B8" s="27"/>
      <c r="C8" s="28" t="s">
        <v>113</v>
      </c>
      <c r="D8" s="28" t="s">
        <v>164</v>
      </c>
      <c r="E8" s="29">
        <v>3026</v>
      </c>
      <c r="F8" s="29">
        <v>3026</v>
      </c>
      <c r="G8" s="29"/>
      <c r="H8" s="29">
        <v>3026</v>
      </c>
      <c r="I8" s="29"/>
      <c r="J8" s="9"/>
      <c r="K8" s="6"/>
    </row>
    <row r="9" spans="1:11" x14ac:dyDescent="0.25">
      <c r="A9" s="33"/>
      <c r="B9" s="33"/>
      <c r="C9" s="34" t="s">
        <v>114</v>
      </c>
      <c r="D9" s="34" t="s">
        <v>163</v>
      </c>
      <c r="E9" s="35">
        <v>205</v>
      </c>
      <c r="F9" s="35">
        <v>205</v>
      </c>
      <c r="G9" s="35"/>
      <c r="H9" s="35">
        <v>205</v>
      </c>
      <c r="I9" s="35">
        <v>162</v>
      </c>
      <c r="J9" s="9"/>
      <c r="K9" s="6"/>
    </row>
    <row r="10" spans="1:11" x14ac:dyDescent="0.25">
      <c r="A10"/>
      <c r="B10"/>
      <c r="D10" s="4"/>
      <c r="J10" s="9"/>
      <c r="K10" s="6"/>
    </row>
    <row r="11" spans="1:11" x14ac:dyDescent="0.25">
      <c r="A11"/>
      <c r="B11"/>
      <c r="D11" s="4"/>
      <c r="J11" s="9"/>
      <c r="K11" s="6"/>
    </row>
    <row r="12" spans="1:11" x14ac:dyDescent="0.25">
      <c r="A12" s="12" t="s">
        <v>157</v>
      </c>
      <c r="B12" s="12"/>
      <c r="C12" s="13"/>
      <c r="D12" s="13"/>
      <c r="E12" s="14">
        <v>1094</v>
      </c>
      <c r="F12" s="14">
        <v>1069</v>
      </c>
      <c r="G12" s="14">
        <v>140</v>
      </c>
      <c r="H12" s="14">
        <v>929</v>
      </c>
      <c r="I12" s="14">
        <v>204</v>
      </c>
      <c r="J12" s="9"/>
      <c r="K12" s="6"/>
    </row>
    <row r="13" spans="1:11" x14ac:dyDescent="0.25">
      <c r="A13" s="23"/>
      <c r="B13" s="24" t="s">
        <v>317</v>
      </c>
      <c r="C13" s="25"/>
      <c r="D13" s="25"/>
      <c r="E13" s="26">
        <v>425</v>
      </c>
      <c r="F13" s="26">
        <v>429</v>
      </c>
      <c r="G13" s="26"/>
      <c r="H13" s="26">
        <v>429</v>
      </c>
      <c r="I13" s="26">
        <v>79</v>
      </c>
      <c r="J13" s="9"/>
      <c r="K13" s="6"/>
    </row>
    <row r="14" spans="1:11" ht="45" x14ac:dyDescent="0.25">
      <c r="A14" s="27"/>
      <c r="B14" s="27"/>
      <c r="C14" s="28" t="s">
        <v>125</v>
      </c>
      <c r="D14" s="28" t="s">
        <v>166</v>
      </c>
      <c r="E14" s="29">
        <v>350</v>
      </c>
      <c r="F14" s="29">
        <v>350</v>
      </c>
      <c r="G14" s="29"/>
      <c r="H14" s="29">
        <v>350</v>
      </c>
      <c r="I14" s="29"/>
      <c r="J14" s="9"/>
      <c r="K14" s="6"/>
    </row>
    <row r="15" spans="1:11" ht="30" x14ac:dyDescent="0.25">
      <c r="A15" s="27"/>
      <c r="B15" s="27"/>
      <c r="C15" s="28" t="s">
        <v>23</v>
      </c>
      <c r="D15" s="28" t="s">
        <v>165</v>
      </c>
      <c r="E15" s="29">
        <v>75</v>
      </c>
      <c r="F15" s="36">
        <v>79</v>
      </c>
      <c r="G15" s="29"/>
      <c r="H15" s="29">
        <v>79</v>
      </c>
      <c r="I15" s="29">
        <v>79</v>
      </c>
      <c r="J15" s="9"/>
      <c r="K15" s="6"/>
    </row>
    <row r="16" spans="1:11" x14ac:dyDescent="0.25">
      <c r="A16" s="27"/>
      <c r="B16" s="30" t="s">
        <v>318</v>
      </c>
      <c r="C16" s="31"/>
      <c r="D16" s="31"/>
      <c r="E16" s="32">
        <v>475</v>
      </c>
      <c r="F16" s="32">
        <v>440</v>
      </c>
      <c r="G16" s="32"/>
      <c r="H16" s="32">
        <v>440</v>
      </c>
      <c r="I16" s="32">
        <v>65</v>
      </c>
      <c r="J16" s="9"/>
      <c r="K16" s="6"/>
    </row>
    <row r="17" spans="1:11" x14ac:dyDescent="0.25">
      <c r="A17" s="27"/>
      <c r="B17" s="27"/>
      <c r="C17" s="28" t="s">
        <v>18</v>
      </c>
      <c r="D17" s="28" t="s">
        <v>167</v>
      </c>
      <c r="E17" s="29">
        <v>100</v>
      </c>
      <c r="F17" s="36">
        <v>65</v>
      </c>
      <c r="G17" s="29"/>
      <c r="H17" s="29">
        <v>65</v>
      </c>
      <c r="I17" s="29">
        <v>65</v>
      </c>
      <c r="J17" s="9"/>
      <c r="K17" s="6"/>
    </row>
    <row r="18" spans="1:11" ht="30" x14ac:dyDescent="0.25">
      <c r="A18" s="27"/>
      <c r="B18" s="27"/>
      <c r="C18" s="28" t="s">
        <v>20</v>
      </c>
      <c r="D18" s="28" t="s">
        <v>168</v>
      </c>
      <c r="E18" s="29">
        <v>75</v>
      </c>
      <c r="F18" s="29">
        <v>75</v>
      </c>
      <c r="G18" s="29"/>
      <c r="H18" s="29">
        <v>75</v>
      </c>
      <c r="I18" s="29"/>
      <c r="J18" s="9"/>
      <c r="K18" s="6"/>
    </row>
    <row r="19" spans="1:11" ht="30" x14ac:dyDescent="0.25">
      <c r="A19" s="27"/>
      <c r="B19" s="27"/>
      <c r="C19" s="28" t="s">
        <v>19</v>
      </c>
      <c r="D19" s="28" t="s">
        <v>169</v>
      </c>
      <c r="E19" s="29">
        <v>300</v>
      </c>
      <c r="F19" s="29">
        <v>300</v>
      </c>
      <c r="G19" s="29"/>
      <c r="H19" s="29">
        <v>300</v>
      </c>
      <c r="I19" s="29"/>
      <c r="J19" s="9"/>
      <c r="K19" s="6"/>
    </row>
    <row r="20" spans="1:11" x14ac:dyDescent="0.25">
      <c r="A20" s="27"/>
      <c r="B20" s="30" t="s">
        <v>319</v>
      </c>
      <c r="C20" s="31"/>
      <c r="D20" s="31"/>
      <c r="E20" s="32">
        <v>194</v>
      </c>
      <c r="F20" s="32">
        <v>200</v>
      </c>
      <c r="G20" s="32">
        <v>140</v>
      </c>
      <c r="H20" s="32">
        <v>60</v>
      </c>
      <c r="I20" s="32">
        <v>60</v>
      </c>
      <c r="J20" s="9"/>
      <c r="K20" s="6"/>
    </row>
    <row r="21" spans="1:11" ht="30" x14ac:dyDescent="0.25">
      <c r="A21" s="27"/>
      <c r="B21" s="27"/>
      <c r="C21" s="28" t="s">
        <v>17</v>
      </c>
      <c r="D21" s="28" t="s">
        <v>170</v>
      </c>
      <c r="E21" s="29">
        <v>54</v>
      </c>
      <c r="F21" s="36">
        <v>60</v>
      </c>
      <c r="G21" s="29"/>
      <c r="H21" s="29">
        <v>60</v>
      </c>
      <c r="I21" s="29">
        <v>60</v>
      </c>
      <c r="J21" s="9"/>
      <c r="K21" s="6"/>
    </row>
    <row r="22" spans="1:11" x14ac:dyDescent="0.25">
      <c r="A22" s="27"/>
      <c r="B22" s="27"/>
      <c r="C22" s="28" t="s">
        <v>16</v>
      </c>
      <c r="D22" s="28" t="s">
        <v>171</v>
      </c>
      <c r="E22" s="29">
        <v>40</v>
      </c>
      <c r="F22" s="29">
        <v>40</v>
      </c>
      <c r="G22" s="29">
        <v>40</v>
      </c>
      <c r="H22" s="29">
        <v>0</v>
      </c>
      <c r="I22" s="29"/>
      <c r="J22" s="9"/>
      <c r="K22" s="6"/>
    </row>
    <row r="23" spans="1:11" x14ac:dyDescent="0.25">
      <c r="A23" s="33"/>
      <c r="B23" s="33"/>
      <c r="C23" s="34" t="s">
        <v>129</v>
      </c>
      <c r="D23" s="34" t="s">
        <v>129</v>
      </c>
      <c r="E23" s="35">
        <v>100</v>
      </c>
      <c r="F23" s="35">
        <v>100</v>
      </c>
      <c r="G23" s="35">
        <v>100</v>
      </c>
      <c r="H23" s="35">
        <v>0</v>
      </c>
      <c r="I23" s="35"/>
      <c r="J23" s="9"/>
      <c r="K23" s="6"/>
    </row>
    <row r="24" spans="1:11" x14ac:dyDescent="0.25">
      <c r="A24"/>
      <c r="B24"/>
      <c r="D24" s="4"/>
      <c r="J24" s="9"/>
      <c r="K24" s="6"/>
    </row>
    <row r="25" spans="1:11" x14ac:dyDescent="0.25">
      <c r="A25" s="12" t="s">
        <v>99</v>
      </c>
      <c r="B25" s="12"/>
      <c r="C25" s="13"/>
      <c r="D25" s="13"/>
      <c r="E25" s="14">
        <v>4080</v>
      </c>
      <c r="F25" s="14">
        <f>4006+98</f>
        <v>4104</v>
      </c>
      <c r="G25" s="14"/>
      <c r="H25" s="14">
        <v>4104</v>
      </c>
      <c r="I25" s="14">
        <v>3397</v>
      </c>
      <c r="J25" s="9"/>
      <c r="K25" s="6"/>
    </row>
    <row r="26" spans="1:11" x14ac:dyDescent="0.25">
      <c r="A26" s="23"/>
      <c r="B26" s="37" t="s">
        <v>100</v>
      </c>
      <c r="C26" s="38"/>
      <c r="D26" s="38"/>
      <c r="E26" s="26">
        <v>691</v>
      </c>
      <c r="F26" s="26">
        <v>707</v>
      </c>
      <c r="G26" s="26"/>
      <c r="H26" s="26">
        <v>707</v>
      </c>
      <c r="I26" s="26"/>
      <c r="J26" s="9"/>
      <c r="K26" s="6"/>
    </row>
    <row r="27" spans="1:11" x14ac:dyDescent="0.25">
      <c r="A27" s="27"/>
      <c r="B27" s="27"/>
      <c r="C27" s="39" t="s">
        <v>101</v>
      </c>
      <c r="D27" s="39" t="s">
        <v>101</v>
      </c>
      <c r="E27" s="29">
        <v>25</v>
      </c>
      <c r="F27" s="36">
        <v>41</v>
      </c>
      <c r="G27" s="29"/>
      <c r="H27" s="29">
        <v>41</v>
      </c>
      <c r="I27" s="29"/>
      <c r="J27" s="9"/>
      <c r="K27" s="6"/>
    </row>
    <row r="28" spans="1:11" ht="30" x14ac:dyDescent="0.25">
      <c r="A28" s="27"/>
      <c r="B28" s="27"/>
      <c r="C28" s="28" t="s">
        <v>283</v>
      </c>
      <c r="D28" s="28" t="s">
        <v>172</v>
      </c>
      <c r="E28" s="29">
        <v>200</v>
      </c>
      <c r="F28" s="29">
        <v>200</v>
      </c>
      <c r="G28" s="29"/>
      <c r="H28" s="29">
        <v>200</v>
      </c>
      <c r="I28" s="29"/>
      <c r="J28" s="9"/>
      <c r="K28" s="6"/>
    </row>
    <row r="29" spans="1:11" ht="30" x14ac:dyDescent="0.25">
      <c r="A29" s="27"/>
      <c r="B29" s="27"/>
      <c r="C29" s="28" t="s">
        <v>282</v>
      </c>
      <c r="D29" s="28" t="s">
        <v>173</v>
      </c>
      <c r="E29" s="29">
        <v>253</v>
      </c>
      <c r="F29" s="29">
        <v>253</v>
      </c>
      <c r="G29" s="29"/>
      <c r="H29" s="29">
        <v>253</v>
      </c>
      <c r="I29" s="29"/>
      <c r="J29" s="9"/>
      <c r="K29" s="6"/>
    </row>
    <row r="30" spans="1:11" ht="45" customHeight="1" x14ac:dyDescent="0.25">
      <c r="A30" s="27"/>
      <c r="B30" s="27"/>
      <c r="C30" s="28" t="s">
        <v>281</v>
      </c>
      <c r="D30" s="28" t="s">
        <v>174</v>
      </c>
      <c r="E30" s="29">
        <v>198</v>
      </c>
      <c r="F30" s="29">
        <v>198</v>
      </c>
      <c r="G30" s="29"/>
      <c r="H30" s="29">
        <v>198</v>
      </c>
      <c r="I30" s="29"/>
      <c r="J30" s="9"/>
      <c r="K30" s="6"/>
    </row>
    <row r="31" spans="1:11" ht="45" x14ac:dyDescent="0.25">
      <c r="A31" s="27"/>
      <c r="B31" s="27"/>
      <c r="C31" s="39" t="s">
        <v>102</v>
      </c>
      <c r="D31" s="39" t="s">
        <v>175</v>
      </c>
      <c r="E31" s="29">
        <v>15</v>
      </c>
      <c r="F31" s="29">
        <v>15</v>
      </c>
      <c r="G31" s="29"/>
      <c r="H31" s="29">
        <v>15</v>
      </c>
      <c r="I31" s="29"/>
      <c r="J31" s="9"/>
      <c r="K31" s="6"/>
    </row>
    <row r="32" spans="1:11" x14ac:dyDescent="0.25">
      <c r="A32" s="27"/>
      <c r="B32" s="40" t="s">
        <v>103</v>
      </c>
      <c r="C32" s="41"/>
      <c r="D32" s="41"/>
      <c r="E32" s="32">
        <v>3389</v>
      </c>
      <c r="F32" s="32">
        <f>3299+98</f>
        <v>3397</v>
      </c>
      <c r="G32" s="32"/>
      <c r="H32" s="32">
        <v>3397</v>
      </c>
      <c r="I32" s="32">
        <v>3397</v>
      </c>
      <c r="J32" s="9"/>
      <c r="K32" s="6"/>
    </row>
    <row r="33" spans="1:11" ht="60" x14ac:dyDescent="0.25">
      <c r="A33" s="33"/>
      <c r="B33" s="33"/>
      <c r="C33" s="42" t="s">
        <v>104</v>
      </c>
      <c r="D33" s="42" t="s">
        <v>176</v>
      </c>
      <c r="E33" s="35">
        <v>3389</v>
      </c>
      <c r="F33" s="43">
        <v>3397</v>
      </c>
      <c r="G33" s="35"/>
      <c r="H33" s="35">
        <v>3397</v>
      </c>
      <c r="I33" s="35">
        <v>3397</v>
      </c>
      <c r="J33" s="9"/>
      <c r="K33" s="6"/>
    </row>
    <row r="34" spans="1:11" x14ac:dyDescent="0.25">
      <c r="A34"/>
      <c r="B34"/>
      <c r="C34" s="11"/>
      <c r="D34" s="11"/>
      <c r="J34" s="9"/>
      <c r="K34" s="6"/>
    </row>
    <row r="35" spans="1:11" x14ac:dyDescent="0.25">
      <c r="A35" s="12" t="s">
        <v>44</v>
      </c>
      <c r="B35" s="12"/>
      <c r="C35" s="13"/>
      <c r="D35" s="13"/>
      <c r="E35" s="14">
        <v>0</v>
      </c>
      <c r="F35" s="14">
        <v>45</v>
      </c>
      <c r="G35" s="14"/>
      <c r="H35" s="14">
        <v>45</v>
      </c>
      <c r="I35" s="14"/>
      <c r="J35" s="9"/>
      <c r="K35" s="6"/>
    </row>
    <row r="36" spans="1:11" x14ac:dyDescent="0.25">
      <c r="A36" s="23"/>
      <c r="B36" s="24" t="s">
        <v>329</v>
      </c>
      <c r="C36" s="25"/>
      <c r="D36" s="25"/>
      <c r="E36" s="26">
        <v>0</v>
      </c>
      <c r="F36" s="26">
        <v>45</v>
      </c>
      <c r="G36" s="26"/>
      <c r="H36" s="26">
        <v>45</v>
      </c>
      <c r="I36" s="26"/>
      <c r="J36" s="9"/>
      <c r="K36" s="6"/>
    </row>
    <row r="37" spans="1:11" ht="30" x14ac:dyDescent="0.25">
      <c r="A37" s="33"/>
      <c r="B37" s="33"/>
      <c r="C37" s="34" t="s">
        <v>331</v>
      </c>
      <c r="D37" s="34" t="s">
        <v>330</v>
      </c>
      <c r="E37" s="35">
        <v>0</v>
      </c>
      <c r="F37" s="43">
        <v>45</v>
      </c>
      <c r="G37" s="35"/>
      <c r="H37" s="35">
        <v>45</v>
      </c>
      <c r="I37" s="35"/>
      <c r="J37" s="9"/>
      <c r="K37" s="6"/>
    </row>
    <row r="38" spans="1:11" x14ac:dyDescent="0.25">
      <c r="A38" s="54"/>
      <c r="B38" s="54"/>
      <c r="C38" s="55"/>
      <c r="D38" s="55"/>
      <c r="E38" s="56"/>
      <c r="F38" s="56"/>
      <c r="G38" s="56"/>
      <c r="H38" s="56"/>
      <c r="I38" s="56"/>
      <c r="J38" s="9"/>
      <c r="K38" s="6"/>
    </row>
    <row r="39" spans="1:11" x14ac:dyDescent="0.25">
      <c r="A39" s="12" t="s">
        <v>51</v>
      </c>
      <c r="B39" s="12"/>
      <c r="C39" s="13"/>
      <c r="D39" s="13"/>
      <c r="E39" s="14">
        <v>543</v>
      </c>
      <c r="F39" s="14">
        <v>545</v>
      </c>
      <c r="G39" s="14"/>
      <c r="H39" s="14">
        <v>545</v>
      </c>
      <c r="I39" s="14">
        <v>45</v>
      </c>
      <c r="J39" s="9"/>
      <c r="K39" s="6"/>
    </row>
    <row r="40" spans="1:11" x14ac:dyDescent="0.25">
      <c r="A40" s="23"/>
      <c r="B40" s="37" t="s">
        <v>118</v>
      </c>
      <c r="C40" s="38"/>
      <c r="D40" s="38"/>
      <c r="E40" s="26">
        <v>500</v>
      </c>
      <c r="F40" s="26">
        <v>500</v>
      </c>
      <c r="G40" s="26"/>
      <c r="H40" s="26">
        <v>500</v>
      </c>
      <c r="I40" s="26"/>
      <c r="J40" s="9"/>
      <c r="K40" s="6"/>
    </row>
    <row r="41" spans="1:11" x14ac:dyDescent="0.25">
      <c r="A41" s="27"/>
      <c r="B41" s="27"/>
      <c r="C41" s="39" t="s">
        <v>53</v>
      </c>
      <c r="D41" s="39" t="s">
        <v>177</v>
      </c>
      <c r="E41" s="29">
        <v>500</v>
      </c>
      <c r="F41" s="29">
        <v>500</v>
      </c>
      <c r="G41" s="29"/>
      <c r="H41" s="29">
        <v>500</v>
      </c>
      <c r="I41" s="29"/>
      <c r="J41" s="9"/>
      <c r="K41" s="6"/>
    </row>
    <row r="42" spans="1:11" x14ac:dyDescent="0.25">
      <c r="A42" s="27"/>
      <c r="B42" s="40" t="s">
        <v>52</v>
      </c>
      <c r="C42" s="41"/>
      <c r="D42" s="41"/>
      <c r="E42" s="32">
        <v>43</v>
      </c>
      <c r="F42" s="32">
        <v>45</v>
      </c>
      <c r="G42" s="32"/>
      <c r="H42" s="32">
        <v>45</v>
      </c>
      <c r="I42" s="32">
        <v>45</v>
      </c>
      <c r="J42" s="9"/>
      <c r="K42" s="6"/>
    </row>
    <row r="43" spans="1:11" x14ac:dyDescent="0.25">
      <c r="A43" s="33"/>
      <c r="B43" s="33"/>
      <c r="C43" s="42" t="s">
        <v>105</v>
      </c>
      <c r="D43" s="42" t="s">
        <v>178</v>
      </c>
      <c r="E43" s="35">
        <v>43</v>
      </c>
      <c r="F43" s="43">
        <v>45</v>
      </c>
      <c r="G43" s="35"/>
      <c r="H43" s="35">
        <v>45</v>
      </c>
      <c r="I43" s="35">
        <v>45</v>
      </c>
      <c r="J43" s="9"/>
      <c r="K43" s="6"/>
    </row>
    <row r="44" spans="1:11" x14ac:dyDescent="0.25">
      <c r="A44"/>
      <c r="B44"/>
      <c r="C44" s="11"/>
      <c r="D44" s="11"/>
      <c r="J44" s="9"/>
      <c r="K44" s="6"/>
    </row>
    <row r="45" spans="1:11" x14ac:dyDescent="0.25">
      <c r="A45" s="12" t="s">
        <v>2</v>
      </c>
      <c r="B45" s="12"/>
      <c r="C45" s="13"/>
      <c r="D45" s="13"/>
      <c r="E45" s="14">
        <v>9267</v>
      </c>
      <c r="F45" s="14">
        <f>9674-132</f>
        <v>9542</v>
      </c>
      <c r="G45" s="14">
        <v>185</v>
      </c>
      <c r="H45" s="14">
        <f>9489-132</f>
        <v>9357</v>
      </c>
      <c r="I45" s="14">
        <v>8257</v>
      </c>
      <c r="J45" s="9"/>
      <c r="K45" s="6"/>
    </row>
    <row r="46" spans="1:11" x14ac:dyDescent="0.25">
      <c r="A46" s="23"/>
      <c r="B46" s="37" t="s">
        <v>3</v>
      </c>
      <c r="C46" s="38"/>
      <c r="D46" s="38"/>
      <c r="E46" s="26">
        <v>995</v>
      </c>
      <c r="F46" s="26">
        <v>935</v>
      </c>
      <c r="G46" s="26">
        <v>185</v>
      </c>
      <c r="H46" s="26">
        <v>750</v>
      </c>
      <c r="I46" s="26">
        <v>0</v>
      </c>
      <c r="J46" s="9"/>
      <c r="K46" s="6"/>
    </row>
    <row r="47" spans="1:11" x14ac:dyDescent="0.25">
      <c r="A47" s="27"/>
      <c r="B47" s="27"/>
      <c r="C47" s="39" t="s">
        <v>95</v>
      </c>
      <c r="D47" s="39" t="s">
        <v>179</v>
      </c>
      <c r="E47" s="29">
        <v>500</v>
      </c>
      <c r="F47" s="29">
        <v>500</v>
      </c>
      <c r="G47" s="29"/>
      <c r="H47" s="29">
        <v>500</v>
      </c>
      <c r="I47" s="29"/>
      <c r="J47" s="9"/>
      <c r="K47" s="6"/>
    </row>
    <row r="48" spans="1:11" ht="45" x14ac:dyDescent="0.25">
      <c r="A48" s="27"/>
      <c r="B48" s="27"/>
      <c r="C48" s="39" t="s">
        <v>98</v>
      </c>
      <c r="D48" s="39" t="s">
        <v>180</v>
      </c>
      <c r="E48" s="29">
        <v>435</v>
      </c>
      <c r="F48" s="29">
        <v>435</v>
      </c>
      <c r="G48" s="29">
        <v>185</v>
      </c>
      <c r="H48" s="29">
        <v>250</v>
      </c>
      <c r="I48" s="29"/>
      <c r="J48" s="9"/>
      <c r="K48" s="6"/>
    </row>
    <row r="49" spans="1:11" ht="30" x14ac:dyDescent="0.25">
      <c r="A49" s="27"/>
      <c r="B49" s="27"/>
      <c r="C49" s="57" t="s">
        <v>4</v>
      </c>
      <c r="D49" s="57" t="s">
        <v>181</v>
      </c>
      <c r="E49" s="29">
        <v>60</v>
      </c>
      <c r="F49" s="36">
        <v>0</v>
      </c>
      <c r="G49" s="29"/>
      <c r="H49" s="29">
        <v>0</v>
      </c>
      <c r="I49" s="29">
        <v>0</v>
      </c>
      <c r="J49" s="9"/>
      <c r="K49" s="6"/>
    </row>
    <row r="50" spans="1:11" x14ac:dyDescent="0.25">
      <c r="A50" s="27"/>
      <c r="B50" s="40" t="s">
        <v>93</v>
      </c>
      <c r="C50" s="41"/>
      <c r="D50" s="41"/>
      <c r="E50" s="32">
        <v>8272</v>
      </c>
      <c r="F50" s="32">
        <f>8739-132</f>
        <v>8607</v>
      </c>
      <c r="G50" s="32"/>
      <c r="H50" s="32">
        <f>8739-132</f>
        <v>8607</v>
      </c>
      <c r="I50" s="32">
        <v>8257</v>
      </c>
      <c r="J50" s="9"/>
      <c r="K50" s="6"/>
    </row>
    <row r="51" spans="1:11" x14ac:dyDescent="0.25">
      <c r="A51" s="27"/>
      <c r="B51" s="27"/>
      <c r="C51" s="39" t="s">
        <v>94</v>
      </c>
      <c r="D51" s="39" t="s">
        <v>182</v>
      </c>
      <c r="E51" s="29">
        <v>135</v>
      </c>
      <c r="F51" s="29">
        <v>135</v>
      </c>
      <c r="G51" s="29"/>
      <c r="H51" s="29">
        <v>135</v>
      </c>
      <c r="I51" s="29">
        <v>135</v>
      </c>
      <c r="J51" s="9"/>
      <c r="K51" s="6"/>
    </row>
    <row r="52" spans="1:11" ht="30" x14ac:dyDescent="0.25">
      <c r="A52" s="27"/>
      <c r="B52" s="27"/>
      <c r="C52" s="39" t="s">
        <v>97</v>
      </c>
      <c r="D52" s="39" t="s">
        <v>183</v>
      </c>
      <c r="E52" s="29">
        <v>382</v>
      </c>
      <c r="F52" s="36">
        <v>300</v>
      </c>
      <c r="G52" s="29"/>
      <c r="H52" s="29">
        <v>300</v>
      </c>
      <c r="I52" s="29">
        <v>0</v>
      </c>
      <c r="J52" s="9"/>
      <c r="K52" s="6"/>
    </row>
    <row r="53" spans="1:11" ht="45" x14ac:dyDescent="0.25">
      <c r="A53" s="27"/>
      <c r="B53" s="27"/>
      <c r="C53" s="39" t="s">
        <v>96</v>
      </c>
      <c r="D53" s="39" t="s">
        <v>184</v>
      </c>
      <c r="E53" s="29">
        <v>7705</v>
      </c>
      <c r="F53" s="36">
        <v>8122</v>
      </c>
      <c r="G53" s="29"/>
      <c r="H53" s="29">
        <v>8122</v>
      </c>
      <c r="I53" s="29">
        <v>8122</v>
      </c>
      <c r="J53" s="9"/>
      <c r="K53" s="6"/>
    </row>
    <row r="54" spans="1:11" ht="45" x14ac:dyDescent="0.25">
      <c r="A54" s="33"/>
      <c r="B54" s="33"/>
      <c r="C54" s="42" t="s">
        <v>119</v>
      </c>
      <c r="D54" s="42" t="s">
        <v>185</v>
      </c>
      <c r="E54" s="35">
        <v>50</v>
      </c>
      <c r="F54" s="35">
        <v>50</v>
      </c>
      <c r="G54" s="35"/>
      <c r="H54" s="35">
        <v>50</v>
      </c>
      <c r="I54" s="35"/>
      <c r="J54" s="9"/>
      <c r="K54" s="6"/>
    </row>
    <row r="55" spans="1:11" x14ac:dyDescent="0.25">
      <c r="A55"/>
      <c r="B55"/>
      <c r="C55" s="11"/>
      <c r="D55" s="11"/>
      <c r="J55" s="9"/>
      <c r="K55" s="6"/>
    </row>
    <row r="56" spans="1:11" x14ac:dyDescent="0.25">
      <c r="A56" s="12" t="s">
        <v>0</v>
      </c>
      <c r="B56" s="12"/>
      <c r="C56" s="13"/>
      <c r="D56" s="13"/>
      <c r="E56" s="14">
        <v>19487</v>
      </c>
      <c r="F56" s="14">
        <f>19397-150</f>
        <v>19247</v>
      </c>
      <c r="G56" s="14"/>
      <c r="H56" s="14">
        <v>19247</v>
      </c>
      <c r="I56" s="14">
        <v>17197</v>
      </c>
      <c r="J56" s="9"/>
      <c r="K56" s="6"/>
    </row>
    <row r="57" spans="1:11" x14ac:dyDescent="0.25">
      <c r="A57" s="23"/>
      <c r="B57" s="37" t="s">
        <v>138</v>
      </c>
      <c r="C57" s="38"/>
      <c r="D57" s="38"/>
      <c r="E57" s="26">
        <v>2012</v>
      </c>
      <c r="F57" s="26">
        <v>1900</v>
      </c>
      <c r="G57" s="26"/>
      <c r="H57" s="26">
        <v>1900</v>
      </c>
      <c r="I57" s="26">
        <v>0</v>
      </c>
      <c r="J57" s="9"/>
      <c r="K57" s="6"/>
    </row>
    <row r="58" spans="1:11" x14ac:dyDescent="0.25">
      <c r="A58" s="27"/>
      <c r="B58" s="27"/>
      <c r="C58" s="57" t="s">
        <v>139</v>
      </c>
      <c r="D58" s="57" t="s">
        <v>186</v>
      </c>
      <c r="E58" s="29">
        <v>87</v>
      </c>
      <c r="F58" s="36">
        <v>0</v>
      </c>
      <c r="G58" s="29"/>
      <c r="H58" s="29">
        <v>0</v>
      </c>
      <c r="I58" s="29">
        <f>87-87</f>
        <v>0</v>
      </c>
      <c r="J58" s="9"/>
      <c r="K58" s="6"/>
    </row>
    <row r="59" spans="1:11" ht="45" x14ac:dyDescent="0.25">
      <c r="A59" s="27"/>
      <c r="B59" s="27"/>
      <c r="C59" s="28" t="s">
        <v>332</v>
      </c>
      <c r="D59" s="28" t="s">
        <v>191</v>
      </c>
      <c r="E59" s="29">
        <v>100</v>
      </c>
      <c r="F59" s="36">
        <v>50</v>
      </c>
      <c r="G59" s="29"/>
      <c r="H59" s="29">
        <v>50</v>
      </c>
      <c r="I59" s="29"/>
      <c r="J59" s="9"/>
      <c r="K59" s="6"/>
    </row>
    <row r="60" spans="1:11" ht="30" x14ac:dyDescent="0.25">
      <c r="A60" s="27"/>
      <c r="B60" s="27"/>
      <c r="C60" s="28" t="s">
        <v>280</v>
      </c>
      <c r="D60" s="28" t="s">
        <v>187</v>
      </c>
      <c r="E60" s="29">
        <v>1400</v>
      </c>
      <c r="F60" s="29">
        <v>1400</v>
      </c>
      <c r="G60" s="29"/>
      <c r="H60" s="29">
        <v>1400</v>
      </c>
      <c r="I60" s="29"/>
      <c r="J60" s="9"/>
      <c r="K60" s="6"/>
    </row>
    <row r="61" spans="1:11" ht="45" x14ac:dyDescent="0.25">
      <c r="A61" s="27"/>
      <c r="B61" s="27"/>
      <c r="C61" s="39" t="s">
        <v>116</v>
      </c>
      <c r="D61" s="39" t="s">
        <v>190</v>
      </c>
      <c r="E61" s="29">
        <v>75</v>
      </c>
      <c r="F61" s="36">
        <v>100</v>
      </c>
      <c r="G61" s="29"/>
      <c r="H61" s="29">
        <v>100</v>
      </c>
      <c r="I61" s="29"/>
      <c r="J61" s="9"/>
      <c r="K61" s="6"/>
    </row>
    <row r="62" spans="1:11" ht="60" customHeight="1" x14ac:dyDescent="0.25">
      <c r="A62" s="27"/>
      <c r="B62" s="27"/>
      <c r="C62" s="39" t="s">
        <v>112</v>
      </c>
      <c r="D62" s="39" t="s">
        <v>188</v>
      </c>
      <c r="E62" s="29">
        <v>200</v>
      </c>
      <c r="F62" s="29">
        <v>200</v>
      </c>
      <c r="G62" s="29"/>
      <c r="H62" s="29">
        <v>200</v>
      </c>
      <c r="I62" s="29"/>
      <c r="J62" s="9"/>
      <c r="K62" s="6"/>
    </row>
    <row r="63" spans="1:11" ht="45" x14ac:dyDescent="0.25">
      <c r="A63" s="27"/>
      <c r="B63" s="27"/>
      <c r="C63" s="28" t="s">
        <v>115</v>
      </c>
      <c r="D63" s="28" t="s">
        <v>189</v>
      </c>
      <c r="E63" s="29">
        <v>150</v>
      </c>
      <c r="F63" s="29">
        <v>150</v>
      </c>
      <c r="G63" s="29"/>
      <c r="H63" s="29">
        <v>150</v>
      </c>
      <c r="I63" s="29"/>
      <c r="J63" s="9"/>
      <c r="K63" s="6"/>
    </row>
    <row r="64" spans="1:11" x14ac:dyDescent="0.25">
      <c r="A64" s="27"/>
      <c r="B64" s="40" t="s">
        <v>140</v>
      </c>
      <c r="C64" s="41"/>
      <c r="D64" s="41"/>
      <c r="E64" s="32">
        <v>17175</v>
      </c>
      <c r="F64" s="32">
        <v>17197</v>
      </c>
      <c r="G64" s="32"/>
      <c r="H64" s="32">
        <v>17197</v>
      </c>
      <c r="I64" s="32">
        <v>17197</v>
      </c>
      <c r="J64" s="9"/>
      <c r="K64" s="6"/>
    </row>
    <row r="65" spans="1:11" x14ac:dyDescent="0.25">
      <c r="A65" s="27"/>
      <c r="B65" s="27"/>
      <c r="C65" s="39" t="s">
        <v>141</v>
      </c>
      <c r="D65" s="39" t="s">
        <v>192</v>
      </c>
      <c r="E65" s="29">
        <v>17175</v>
      </c>
      <c r="F65" s="36">
        <v>17197</v>
      </c>
      <c r="G65" s="29"/>
      <c r="H65" s="29">
        <v>17197</v>
      </c>
      <c r="I65" s="29">
        <v>17197</v>
      </c>
      <c r="J65" s="9"/>
      <c r="K65" s="6"/>
    </row>
    <row r="66" spans="1:11" x14ac:dyDescent="0.25">
      <c r="A66" s="27"/>
      <c r="B66" s="30" t="s">
        <v>322</v>
      </c>
      <c r="C66" s="31"/>
      <c r="D66" s="31"/>
      <c r="E66" s="32">
        <v>300</v>
      </c>
      <c r="F66" s="32">
        <v>150</v>
      </c>
      <c r="G66" s="32"/>
      <c r="H66" s="32">
        <v>150</v>
      </c>
      <c r="I66" s="32"/>
      <c r="J66" s="9"/>
      <c r="K66" s="6"/>
    </row>
    <row r="67" spans="1:11" ht="30" x14ac:dyDescent="0.25">
      <c r="A67" s="33"/>
      <c r="B67" s="33"/>
      <c r="C67" s="34" t="s">
        <v>1</v>
      </c>
      <c r="D67" s="34" t="s">
        <v>193</v>
      </c>
      <c r="E67" s="35">
        <v>300</v>
      </c>
      <c r="F67" s="43">
        <v>150</v>
      </c>
      <c r="G67" s="35"/>
      <c r="H67" s="35">
        <v>150</v>
      </c>
      <c r="I67" s="35"/>
      <c r="J67" s="9"/>
      <c r="K67" s="6"/>
    </row>
    <row r="68" spans="1:11" x14ac:dyDescent="0.25">
      <c r="A68"/>
      <c r="B68"/>
      <c r="D68" s="4"/>
      <c r="J68" s="9"/>
      <c r="K68" s="6"/>
    </row>
    <row r="69" spans="1:11" x14ac:dyDescent="0.25">
      <c r="A69" s="12" t="s">
        <v>54</v>
      </c>
      <c r="B69" s="12"/>
      <c r="C69" s="13"/>
      <c r="D69" s="13"/>
      <c r="E69" s="14">
        <v>38839</v>
      </c>
      <c r="F69" s="14">
        <v>38901</v>
      </c>
      <c r="G69" s="14"/>
      <c r="H69" s="14">
        <v>38901</v>
      </c>
      <c r="I69" s="14">
        <v>28594</v>
      </c>
      <c r="J69" s="9"/>
      <c r="K69" s="6"/>
    </row>
    <row r="70" spans="1:11" x14ac:dyDescent="0.25">
      <c r="A70" s="23"/>
      <c r="B70" s="37" t="s">
        <v>57</v>
      </c>
      <c r="C70" s="38"/>
      <c r="D70" s="38"/>
      <c r="E70" s="26">
        <v>16852</v>
      </c>
      <c r="F70" s="26">
        <v>16849</v>
      </c>
      <c r="G70" s="26"/>
      <c r="H70" s="26">
        <v>16849</v>
      </c>
      <c r="I70" s="26">
        <v>9280</v>
      </c>
      <c r="J70" s="9"/>
      <c r="K70" s="6"/>
    </row>
    <row r="71" spans="1:11" x14ac:dyDescent="0.25">
      <c r="A71" s="27"/>
      <c r="B71" s="27"/>
      <c r="C71" s="39" t="s">
        <v>69</v>
      </c>
      <c r="D71" s="39" t="s">
        <v>194</v>
      </c>
      <c r="E71" s="29">
        <v>976</v>
      </c>
      <c r="F71" s="29">
        <v>976</v>
      </c>
      <c r="G71" s="29"/>
      <c r="H71" s="29">
        <v>976</v>
      </c>
      <c r="I71" s="29">
        <v>976</v>
      </c>
      <c r="J71" s="9"/>
      <c r="K71" s="6"/>
    </row>
    <row r="72" spans="1:11" x14ac:dyDescent="0.25">
      <c r="A72" s="27"/>
      <c r="B72" s="27"/>
      <c r="C72" s="39" t="s">
        <v>63</v>
      </c>
      <c r="D72" s="39" t="s">
        <v>195</v>
      </c>
      <c r="E72" s="29">
        <v>27</v>
      </c>
      <c r="F72" s="29">
        <v>27</v>
      </c>
      <c r="G72" s="29"/>
      <c r="H72" s="29">
        <v>27</v>
      </c>
      <c r="I72" s="29">
        <v>27</v>
      </c>
      <c r="J72" s="9"/>
      <c r="K72" s="6"/>
    </row>
    <row r="73" spans="1:11" ht="30" x14ac:dyDescent="0.25">
      <c r="A73" s="27"/>
      <c r="B73" s="27"/>
      <c r="C73" s="39" t="s">
        <v>62</v>
      </c>
      <c r="D73" s="39" t="s">
        <v>290</v>
      </c>
      <c r="E73" s="29">
        <v>1801</v>
      </c>
      <c r="F73" s="29">
        <v>1801</v>
      </c>
      <c r="G73" s="29"/>
      <c r="H73" s="29">
        <v>1801</v>
      </c>
      <c r="I73" s="29">
        <v>1801</v>
      </c>
      <c r="J73" s="9"/>
      <c r="K73" s="6"/>
    </row>
    <row r="74" spans="1:11" ht="30" x14ac:dyDescent="0.25">
      <c r="A74" s="27"/>
      <c r="B74" s="27"/>
      <c r="C74" s="28" t="s">
        <v>297</v>
      </c>
      <c r="D74" s="28" t="s">
        <v>298</v>
      </c>
      <c r="E74" s="29">
        <v>320</v>
      </c>
      <c r="F74" s="29">
        <v>320</v>
      </c>
      <c r="G74" s="29"/>
      <c r="H74" s="29">
        <v>320</v>
      </c>
      <c r="I74" s="29">
        <v>320</v>
      </c>
      <c r="J74" s="9"/>
      <c r="K74" s="6"/>
    </row>
    <row r="75" spans="1:11" ht="60" x14ac:dyDescent="0.25">
      <c r="A75" s="27"/>
      <c r="B75" s="27"/>
      <c r="C75" s="28" t="s">
        <v>291</v>
      </c>
      <c r="D75" s="28" t="s">
        <v>205</v>
      </c>
      <c r="E75" s="29">
        <v>105</v>
      </c>
      <c r="F75" s="29">
        <v>105</v>
      </c>
      <c r="G75" s="29"/>
      <c r="H75" s="29">
        <v>105</v>
      </c>
      <c r="I75" s="29">
        <v>105</v>
      </c>
      <c r="J75" s="9"/>
      <c r="K75" s="6"/>
    </row>
    <row r="76" spans="1:11" ht="45" x14ac:dyDescent="0.25">
      <c r="A76" s="27"/>
      <c r="B76" s="27"/>
      <c r="C76" s="39" t="s">
        <v>59</v>
      </c>
      <c r="D76" s="39" t="s">
        <v>196</v>
      </c>
      <c r="E76" s="29">
        <v>216</v>
      </c>
      <c r="F76" s="29">
        <v>216</v>
      </c>
      <c r="G76" s="29"/>
      <c r="H76" s="29">
        <v>216</v>
      </c>
      <c r="I76" s="29">
        <v>216</v>
      </c>
      <c r="J76" s="9"/>
      <c r="K76" s="6"/>
    </row>
    <row r="77" spans="1:11" ht="30" x14ac:dyDescent="0.25">
      <c r="A77" s="27"/>
      <c r="B77" s="27"/>
      <c r="C77" s="39" t="s">
        <v>342</v>
      </c>
      <c r="D77" s="39" t="s">
        <v>197</v>
      </c>
      <c r="E77" s="29">
        <v>1264</v>
      </c>
      <c r="F77" s="29">
        <v>1264</v>
      </c>
      <c r="G77" s="29"/>
      <c r="H77" s="29">
        <v>1264</v>
      </c>
      <c r="I77" s="29">
        <v>1264</v>
      </c>
      <c r="J77" s="9"/>
      <c r="K77" s="6"/>
    </row>
    <row r="78" spans="1:11" ht="30" x14ac:dyDescent="0.25">
      <c r="A78" s="27"/>
      <c r="B78" s="27"/>
      <c r="C78" s="39" t="s">
        <v>146</v>
      </c>
      <c r="D78" s="39" t="s">
        <v>335</v>
      </c>
      <c r="E78" s="29">
        <v>100</v>
      </c>
      <c r="F78" s="29">
        <v>100</v>
      </c>
      <c r="G78" s="29"/>
      <c r="H78" s="29">
        <v>100</v>
      </c>
      <c r="I78" s="29"/>
      <c r="J78" s="9"/>
      <c r="K78" s="6"/>
    </row>
    <row r="79" spans="1:11" ht="30" x14ac:dyDescent="0.25">
      <c r="A79" s="27"/>
      <c r="B79" s="27"/>
      <c r="C79" s="39" t="s">
        <v>147</v>
      </c>
      <c r="D79" s="39" t="s">
        <v>147</v>
      </c>
      <c r="E79" s="29">
        <v>86</v>
      </c>
      <c r="F79" s="29">
        <v>86</v>
      </c>
      <c r="G79" s="29"/>
      <c r="H79" s="29">
        <v>86</v>
      </c>
      <c r="I79" s="29"/>
      <c r="J79" s="9"/>
      <c r="K79" s="6"/>
    </row>
    <row r="80" spans="1:11" ht="90" x14ac:dyDescent="0.25">
      <c r="A80" s="27"/>
      <c r="B80" s="27"/>
      <c r="C80" s="28" t="s">
        <v>284</v>
      </c>
      <c r="D80" s="28" t="s">
        <v>198</v>
      </c>
      <c r="E80" s="29">
        <v>600</v>
      </c>
      <c r="F80" s="29">
        <v>600</v>
      </c>
      <c r="G80" s="29"/>
      <c r="H80" s="29">
        <v>600</v>
      </c>
      <c r="I80" s="29">
        <v>364</v>
      </c>
      <c r="J80" s="9"/>
      <c r="K80" s="6"/>
    </row>
    <row r="81" spans="1:11" ht="30" x14ac:dyDescent="0.25">
      <c r="A81" s="27"/>
      <c r="B81" s="27"/>
      <c r="C81" s="28" t="s">
        <v>285</v>
      </c>
      <c r="D81" s="28" t="s">
        <v>60</v>
      </c>
      <c r="E81" s="29">
        <v>1387</v>
      </c>
      <c r="F81" s="29">
        <v>1387</v>
      </c>
      <c r="G81" s="29"/>
      <c r="H81" s="29">
        <v>1387</v>
      </c>
      <c r="I81" s="29">
        <v>1387</v>
      </c>
      <c r="J81" s="9"/>
      <c r="K81" s="6"/>
    </row>
    <row r="82" spans="1:11" x14ac:dyDescent="0.25">
      <c r="A82" s="27"/>
      <c r="B82" s="27"/>
      <c r="C82" s="39" t="s">
        <v>67</v>
      </c>
      <c r="D82" s="39" t="s">
        <v>199</v>
      </c>
      <c r="E82" s="29">
        <v>1900</v>
      </c>
      <c r="F82" s="29">
        <v>1900</v>
      </c>
      <c r="G82" s="29"/>
      <c r="H82" s="29">
        <v>1900</v>
      </c>
      <c r="I82" s="29"/>
      <c r="J82" s="9"/>
      <c r="K82" s="6"/>
    </row>
    <row r="83" spans="1:11" ht="45" x14ac:dyDescent="0.25">
      <c r="A83" s="27"/>
      <c r="B83" s="27"/>
      <c r="C83" s="39" t="s">
        <v>128</v>
      </c>
      <c r="D83" s="39" t="s">
        <v>202</v>
      </c>
      <c r="E83" s="29">
        <v>250</v>
      </c>
      <c r="F83" s="29">
        <v>250</v>
      </c>
      <c r="G83" s="29"/>
      <c r="H83" s="29">
        <v>250</v>
      </c>
      <c r="I83" s="29"/>
      <c r="J83" s="9"/>
      <c r="K83" s="6"/>
    </row>
    <row r="84" spans="1:11" ht="45" x14ac:dyDescent="0.25">
      <c r="A84" s="27"/>
      <c r="B84" s="27"/>
      <c r="C84" s="39" t="s">
        <v>70</v>
      </c>
      <c r="D84" s="39" t="s">
        <v>200</v>
      </c>
      <c r="E84" s="29">
        <v>3500</v>
      </c>
      <c r="F84" s="29">
        <v>3500</v>
      </c>
      <c r="G84" s="29"/>
      <c r="H84" s="29">
        <v>3500</v>
      </c>
      <c r="I84" s="29"/>
      <c r="J84" s="9"/>
      <c r="K84" s="6"/>
    </row>
    <row r="85" spans="1:11" ht="45" x14ac:dyDescent="0.25">
      <c r="A85" s="27"/>
      <c r="B85" s="27"/>
      <c r="C85" s="39" t="s">
        <v>121</v>
      </c>
      <c r="D85" s="39" t="s">
        <v>201</v>
      </c>
      <c r="E85" s="29">
        <v>200</v>
      </c>
      <c r="F85" s="29">
        <v>200</v>
      </c>
      <c r="G85" s="29"/>
      <c r="H85" s="29">
        <v>200</v>
      </c>
      <c r="I85" s="29"/>
      <c r="J85" s="9"/>
      <c r="K85" s="6"/>
    </row>
    <row r="86" spans="1:11" ht="30" x14ac:dyDescent="0.25">
      <c r="A86" s="27"/>
      <c r="B86" s="27"/>
      <c r="C86" s="39" t="s">
        <v>68</v>
      </c>
      <c r="D86" s="39" t="s">
        <v>203</v>
      </c>
      <c r="E86" s="29">
        <v>30</v>
      </c>
      <c r="F86" s="29">
        <v>30</v>
      </c>
      <c r="G86" s="29"/>
      <c r="H86" s="29">
        <v>30</v>
      </c>
      <c r="I86" s="29"/>
      <c r="J86" s="9"/>
      <c r="K86" s="6"/>
    </row>
    <row r="87" spans="1:11" ht="105" x14ac:dyDescent="0.25">
      <c r="A87" s="27"/>
      <c r="B87" s="27"/>
      <c r="C87" s="39" t="s">
        <v>58</v>
      </c>
      <c r="D87" s="39" t="s">
        <v>204</v>
      </c>
      <c r="E87" s="29">
        <v>3800</v>
      </c>
      <c r="F87" s="29">
        <v>3800</v>
      </c>
      <c r="G87" s="29"/>
      <c r="H87" s="29">
        <v>3800</v>
      </c>
      <c r="I87" s="29">
        <v>2820</v>
      </c>
      <c r="J87" s="9"/>
      <c r="K87" s="6"/>
    </row>
    <row r="88" spans="1:11" ht="90" x14ac:dyDescent="0.25">
      <c r="A88" s="27"/>
      <c r="B88" s="27"/>
      <c r="C88" s="28" t="s">
        <v>327</v>
      </c>
      <c r="D88" s="28" t="s">
        <v>328</v>
      </c>
      <c r="E88" s="29">
        <v>290</v>
      </c>
      <c r="F88" s="36">
        <v>287</v>
      </c>
      <c r="G88" s="29"/>
      <c r="H88" s="29">
        <v>287</v>
      </c>
      <c r="I88" s="29"/>
      <c r="J88" s="9"/>
      <c r="K88" s="6"/>
    </row>
    <row r="89" spans="1:11" x14ac:dyDescent="0.25">
      <c r="A89" s="27"/>
      <c r="B89" s="40" t="s">
        <v>61</v>
      </c>
      <c r="C89" s="41"/>
      <c r="D89" s="41"/>
      <c r="E89" s="32">
        <v>9032</v>
      </c>
      <c r="F89" s="32">
        <f>9032-1277+261</f>
        <v>8016</v>
      </c>
      <c r="G89" s="32"/>
      <c r="H89" s="32">
        <f>9032-1277+261</f>
        <v>8016</v>
      </c>
      <c r="I89" s="32">
        <f>6294-1277+261</f>
        <v>5278</v>
      </c>
      <c r="J89" s="9"/>
      <c r="K89" s="6"/>
    </row>
    <row r="90" spans="1:11" x14ac:dyDescent="0.25">
      <c r="A90" s="27"/>
      <c r="B90" s="27"/>
      <c r="C90" s="39" t="s">
        <v>65</v>
      </c>
      <c r="D90" s="39" t="s">
        <v>206</v>
      </c>
      <c r="E90" s="29">
        <v>58</v>
      </c>
      <c r="F90" s="29">
        <v>58</v>
      </c>
      <c r="G90" s="29"/>
      <c r="H90" s="29">
        <v>58</v>
      </c>
      <c r="I90" s="29">
        <v>58</v>
      </c>
      <c r="J90" s="9"/>
      <c r="K90" s="6"/>
    </row>
    <row r="91" spans="1:11" ht="60" x14ac:dyDescent="0.25">
      <c r="A91" s="27"/>
      <c r="B91" s="27"/>
      <c r="C91" s="28" t="s">
        <v>288</v>
      </c>
      <c r="D91" s="28" t="s">
        <v>289</v>
      </c>
      <c r="E91" s="29">
        <v>404</v>
      </c>
      <c r="F91" s="29">
        <v>404</v>
      </c>
      <c r="G91" s="29"/>
      <c r="H91" s="29">
        <v>404</v>
      </c>
      <c r="I91" s="29">
        <v>404</v>
      </c>
      <c r="J91" s="9"/>
      <c r="K91" s="6"/>
    </row>
    <row r="92" spans="1:11" ht="90" x14ac:dyDescent="0.25">
      <c r="A92" s="27"/>
      <c r="B92" s="27"/>
      <c r="C92" s="39" t="s">
        <v>64</v>
      </c>
      <c r="D92" s="39" t="s">
        <v>207</v>
      </c>
      <c r="E92" s="29">
        <v>86</v>
      </c>
      <c r="F92" s="29">
        <v>86</v>
      </c>
      <c r="G92" s="29"/>
      <c r="H92" s="29">
        <v>86</v>
      </c>
      <c r="I92" s="29">
        <v>86</v>
      </c>
      <c r="J92" s="9"/>
      <c r="K92" s="6"/>
    </row>
    <row r="93" spans="1:11" ht="30" x14ac:dyDescent="0.25">
      <c r="A93" s="27"/>
      <c r="B93" s="27"/>
      <c r="C93" s="28" t="s">
        <v>299</v>
      </c>
      <c r="D93" s="28" t="s">
        <v>208</v>
      </c>
      <c r="E93" s="29">
        <v>1225</v>
      </c>
      <c r="F93" s="29">
        <v>1225</v>
      </c>
      <c r="G93" s="29"/>
      <c r="H93" s="29">
        <v>1225</v>
      </c>
      <c r="I93" s="29">
        <v>1225</v>
      </c>
      <c r="J93" s="9"/>
      <c r="K93" s="6"/>
    </row>
    <row r="94" spans="1:11" ht="75" x14ac:dyDescent="0.25">
      <c r="A94" s="27"/>
      <c r="B94" s="27"/>
      <c r="C94" s="28" t="s">
        <v>292</v>
      </c>
      <c r="D94" s="28" t="s">
        <v>293</v>
      </c>
      <c r="E94" s="29">
        <v>580</v>
      </c>
      <c r="F94" s="29">
        <v>580</v>
      </c>
      <c r="G94" s="29"/>
      <c r="H94" s="29">
        <v>580</v>
      </c>
      <c r="I94" s="29">
        <v>580</v>
      </c>
      <c r="J94" s="9"/>
      <c r="K94" s="6"/>
    </row>
    <row r="95" spans="1:11" ht="45" x14ac:dyDescent="0.25">
      <c r="A95" s="27"/>
      <c r="B95" s="27"/>
      <c r="C95" s="39" t="s">
        <v>148</v>
      </c>
      <c r="D95" s="39" t="s">
        <v>294</v>
      </c>
      <c r="E95" s="29">
        <v>323</v>
      </c>
      <c r="F95" s="29">
        <v>323</v>
      </c>
      <c r="G95" s="29"/>
      <c r="H95" s="29">
        <v>323</v>
      </c>
      <c r="I95" s="29"/>
      <c r="J95" s="9"/>
      <c r="K95" s="6"/>
    </row>
    <row r="96" spans="1:11" x14ac:dyDescent="0.25">
      <c r="A96" s="27"/>
      <c r="B96" s="27"/>
      <c r="C96" s="39" t="s">
        <v>66</v>
      </c>
      <c r="D96" s="39" t="s">
        <v>209</v>
      </c>
      <c r="E96" s="29">
        <v>1082</v>
      </c>
      <c r="F96" s="29">
        <v>1082</v>
      </c>
      <c r="G96" s="29"/>
      <c r="H96" s="29">
        <v>1082</v>
      </c>
      <c r="I96" s="29">
        <v>1082</v>
      </c>
      <c r="J96" s="9"/>
      <c r="K96" s="6"/>
    </row>
    <row r="97" spans="1:11" ht="30" x14ac:dyDescent="0.25">
      <c r="A97" s="27"/>
      <c r="B97" s="27"/>
      <c r="C97" s="39" t="s">
        <v>343</v>
      </c>
      <c r="D97" s="39" t="s">
        <v>197</v>
      </c>
      <c r="E97" s="29">
        <v>840</v>
      </c>
      <c r="F97" s="29">
        <v>840</v>
      </c>
      <c r="G97" s="29"/>
      <c r="H97" s="29">
        <v>840</v>
      </c>
      <c r="I97" s="29">
        <v>840</v>
      </c>
      <c r="J97" s="9"/>
      <c r="K97" s="6"/>
    </row>
    <row r="98" spans="1:11" x14ac:dyDescent="0.25">
      <c r="A98" s="27"/>
      <c r="B98" s="27"/>
      <c r="C98" s="39" t="s">
        <v>123</v>
      </c>
      <c r="D98" s="39" t="s">
        <v>210</v>
      </c>
      <c r="E98" s="29">
        <v>450</v>
      </c>
      <c r="F98" s="29">
        <v>450</v>
      </c>
      <c r="G98" s="29"/>
      <c r="H98" s="29">
        <v>450</v>
      </c>
      <c r="I98" s="29"/>
      <c r="J98" s="9"/>
      <c r="K98" s="6"/>
    </row>
    <row r="99" spans="1:11" ht="30" x14ac:dyDescent="0.25">
      <c r="A99" s="27"/>
      <c r="B99" s="27"/>
      <c r="C99" s="28" t="s">
        <v>286</v>
      </c>
      <c r="D99" s="28" t="s">
        <v>287</v>
      </c>
      <c r="E99" s="29">
        <v>742</v>
      </c>
      <c r="F99" s="29">
        <v>742</v>
      </c>
      <c r="G99" s="29"/>
      <c r="H99" s="29">
        <v>742</v>
      </c>
      <c r="I99" s="29">
        <v>742</v>
      </c>
      <c r="J99" s="9"/>
      <c r="K99" s="6"/>
    </row>
    <row r="100" spans="1:11" ht="30" x14ac:dyDescent="0.25">
      <c r="A100" s="27"/>
      <c r="B100" s="27"/>
      <c r="C100" s="39" t="s">
        <v>150</v>
      </c>
      <c r="D100" s="39" t="s">
        <v>296</v>
      </c>
      <c r="E100" s="29">
        <v>1000</v>
      </c>
      <c r="F100" s="29">
        <v>1000</v>
      </c>
      <c r="G100" s="29"/>
      <c r="H100" s="29">
        <v>1000</v>
      </c>
      <c r="I100" s="29"/>
      <c r="J100" s="9"/>
      <c r="K100" s="6"/>
    </row>
    <row r="101" spans="1:11" ht="60" x14ac:dyDescent="0.25">
      <c r="A101" s="27"/>
      <c r="B101" s="27"/>
      <c r="C101" s="39" t="s">
        <v>149</v>
      </c>
      <c r="D101" s="39" t="s">
        <v>211</v>
      </c>
      <c r="E101" s="29">
        <v>965</v>
      </c>
      <c r="F101" s="29">
        <v>965</v>
      </c>
      <c r="G101" s="29"/>
      <c r="H101" s="29">
        <v>965</v>
      </c>
      <c r="I101" s="29"/>
      <c r="J101" s="9"/>
      <c r="K101" s="6"/>
    </row>
    <row r="102" spans="1:11" ht="60" x14ac:dyDescent="0.25">
      <c r="A102" s="27"/>
      <c r="B102" s="27"/>
      <c r="C102" s="28" t="s">
        <v>295</v>
      </c>
      <c r="D102" s="28" t="s">
        <v>211</v>
      </c>
      <c r="E102" s="29">
        <v>1277</v>
      </c>
      <c r="F102" s="36">
        <v>261</v>
      </c>
      <c r="G102" s="29"/>
      <c r="H102" s="29">
        <v>0</v>
      </c>
      <c r="I102" s="29">
        <v>261</v>
      </c>
      <c r="J102" s="9"/>
      <c r="K102" s="6"/>
    </row>
    <row r="103" spans="1:11" x14ac:dyDescent="0.25">
      <c r="A103" s="27"/>
      <c r="B103" s="40" t="s">
        <v>55</v>
      </c>
      <c r="C103" s="41"/>
      <c r="D103" s="41"/>
      <c r="E103" s="32">
        <v>12955</v>
      </c>
      <c r="F103" s="32">
        <v>14036</v>
      </c>
      <c r="G103" s="32"/>
      <c r="H103" s="32">
        <v>14036</v>
      </c>
      <c r="I103" s="32">
        <v>14036</v>
      </c>
      <c r="J103" s="9"/>
      <c r="K103" s="6"/>
    </row>
    <row r="104" spans="1:11" ht="30" x14ac:dyDescent="0.25">
      <c r="A104" s="33"/>
      <c r="B104" s="33"/>
      <c r="C104" s="42" t="s">
        <v>56</v>
      </c>
      <c r="D104" s="42" t="s">
        <v>212</v>
      </c>
      <c r="E104" s="35">
        <v>12955</v>
      </c>
      <c r="F104" s="43">
        <v>14036</v>
      </c>
      <c r="G104" s="35"/>
      <c r="H104" s="35">
        <v>14036</v>
      </c>
      <c r="I104" s="35">
        <v>14036</v>
      </c>
      <c r="J104" s="9"/>
      <c r="K104" s="6"/>
    </row>
    <row r="105" spans="1:11" x14ac:dyDescent="0.25">
      <c r="A105"/>
      <c r="B105"/>
      <c r="C105" s="11"/>
      <c r="D105" s="11"/>
      <c r="J105" s="9"/>
      <c r="K105" s="6"/>
    </row>
    <row r="106" spans="1:11" x14ac:dyDescent="0.25">
      <c r="A106" s="12" t="s">
        <v>37</v>
      </c>
      <c r="B106" s="12"/>
      <c r="C106" s="13"/>
      <c r="D106" s="13"/>
      <c r="E106" s="14">
        <v>75870</v>
      </c>
      <c r="F106" s="14">
        <v>75870</v>
      </c>
      <c r="G106" s="14">
        <v>56302</v>
      </c>
      <c r="H106" s="14">
        <v>19568</v>
      </c>
      <c r="I106" s="14">
        <v>18218</v>
      </c>
      <c r="J106" s="9"/>
      <c r="K106" s="6"/>
    </row>
    <row r="107" spans="1:11" x14ac:dyDescent="0.25">
      <c r="A107" s="23"/>
      <c r="B107" s="37" t="s">
        <v>49</v>
      </c>
      <c r="C107" s="38"/>
      <c r="D107" s="38"/>
      <c r="E107" s="26">
        <v>22183</v>
      </c>
      <c r="F107" s="26">
        <v>22183</v>
      </c>
      <c r="G107" s="26">
        <v>20519</v>
      </c>
      <c r="H107" s="26">
        <v>1664</v>
      </c>
      <c r="I107" s="26">
        <v>314</v>
      </c>
      <c r="J107" s="9"/>
      <c r="K107" s="6"/>
    </row>
    <row r="108" spans="1:11" ht="30" x14ac:dyDescent="0.25">
      <c r="A108" s="27"/>
      <c r="B108" s="27"/>
      <c r="C108" s="28" t="s">
        <v>323</v>
      </c>
      <c r="D108" s="28" t="s">
        <v>213</v>
      </c>
      <c r="E108" s="29">
        <v>20519</v>
      </c>
      <c r="F108" s="29">
        <v>20519</v>
      </c>
      <c r="G108" s="29">
        <v>20519</v>
      </c>
      <c r="H108" s="29">
        <v>0</v>
      </c>
      <c r="I108" s="29"/>
      <c r="J108" s="9"/>
      <c r="K108" s="6"/>
    </row>
    <row r="109" spans="1:11" ht="30" x14ac:dyDescent="0.25">
      <c r="A109" s="27"/>
      <c r="B109" s="27"/>
      <c r="C109" s="39" t="s">
        <v>50</v>
      </c>
      <c r="D109" s="39" t="s">
        <v>214</v>
      </c>
      <c r="E109" s="29">
        <v>314</v>
      </c>
      <c r="F109" s="29">
        <v>314</v>
      </c>
      <c r="G109" s="29"/>
      <c r="H109" s="29">
        <v>314</v>
      </c>
      <c r="I109" s="29">
        <v>314</v>
      </c>
      <c r="J109" s="9"/>
      <c r="K109" s="6"/>
    </row>
    <row r="110" spans="1:11" ht="60" customHeight="1" x14ac:dyDescent="0.25">
      <c r="A110" s="27"/>
      <c r="B110" s="27"/>
      <c r="C110" s="39" t="s">
        <v>84</v>
      </c>
      <c r="D110" s="39" t="s">
        <v>188</v>
      </c>
      <c r="E110" s="29">
        <v>1350</v>
      </c>
      <c r="F110" s="29">
        <v>1350</v>
      </c>
      <c r="G110" s="29"/>
      <c r="H110" s="29">
        <v>1350</v>
      </c>
      <c r="I110" s="29"/>
      <c r="J110" s="9"/>
      <c r="K110" s="6"/>
    </row>
    <row r="111" spans="1:11" x14ac:dyDescent="0.25">
      <c r="A111" s="27"/>
      <c r="B111" s="40" t="s">
        <v>38</v>
      </c>
      <c r="C111" s="41"/>
      <c r="D111" s="41"/>
      <c r="E111" s="32">
        <v>1089</v>
      </c>
      <c r="F111" s="32">
        <v>1089</v>
      </c>
      <c r="G111" s="32"/>
      <c r="H111" s="32">
        <v>1089</v>
      </c>
      <c r="I111" s="32">
        <v>1089</v>
      </c>
      <c r="J111" s="9"/>
      <c r="K111" s="6"/>
    </row>
    <row r="112" spans="1:11" x14ac:dyDescent="0.25">
      <c r="A112" s="27"/>
      <c r="B112" s="27"/>
      <c r="C112" s="39" t="s">
        <v>39</v>
      </c>
      <c r="D112" s="39" t="s">
        <v>215</v>
      </c>
      <c r="E112" s="29">
        <v>1089</v>
      </c>
      <c r="F112" s="29">
        <v>1089</v>
      </c>
      <c r="G112" s="29"/>
      <c r="H112" s="29">
        <v>1089</v>
      </c>
      <c r="I112" s="29">
        <v>1089</v>
      </c>
      <c r="J112" s="9"/>
      <c r="K112" s="6"/>
    </row>
    <row r="113" spans="1:11" x14ac:dyDescent="0.25">
      <c r="A113" s="27"/>
      <c r="B113" s="40" t="s">
        <v>71</v>
      </c>
      <c r="C113" s="41"/>
      <c r="D113" s="41"/>
      <c r="E113" s="32">
        <v>10766</v>
      </c>
      <c r="F113" s="32">
        <v>10766</v>
      </c>
      <c r="G113" s="32">
        <v>10766</v>
      </c>
      <c r="H113" s="32">
        <v>0</v>
      </c>
      <c r="I113" s="32"/>
      <c r="J113" s="9"/>
      <c r="K113" s="6"/>
    </row>
    <row r="114" spans="1:11" ht="30" x14ac:dyDescent="0.25">
      <c r="A114" s="27"/>
      <c r="B114" s="27"/>
      <c r="C114" s="39" t="s">
        <v>72</v>
      </c>
      <c r="D114" s="39" t="s">
        <v>216</v>
      </c>
      <c r="E114" s="29">
        <v>10766</v>
      </c>
      <c r="F114" s="29">
        <v>10766</v>
      </c>
      <c r="G114" s="29">
        <v>10766</v>
      </c>
      <c r="H114" s="29">
        <v>0</v>
      </c>
      <c r="I114" s="29"/>
      <c r="J114" s="9"/>
      <c r="K114" s="6"/>
    </row>
    <row r="115" spans="1:11" x14ac:dyDescent="0.25">
      <c r="A115" s="27"/>
      <c r="B115" s="40" t="s">
        <v>79</v>
      </c>
      <c r="C115" s="41"/>
      <c r="D115" s="41"/>
      <c r="E115" s="32">
        <v>22579</v>
      </c>
      <c r="F115" s="32">
        <v>22579</v>
      </c>
      <c r="G115" s="32">
        <v>22308</v>
      </c>
      <c r="H115" s="32">
        <v>271</v>
      </c>
      <c r="I115" s="32">
        <v>271</v>
      </c>
      <c r="J115" s="9"/>
      <c r="K115" s="6"/>
    </row>
    <row r="116" spans="1:11" x14ac:dyDescent="0.25">
      <c r="A116" s="27"/>
      <c r="B116" s="27"/>
      <c r="C116" s="39" t="s">
        <v>218</v>
      </c>
      <c r="D116" s="39" t="s">
        <v>217</v>
      </c>
      <c r="E116" s="29">
        <v>1968</v>
      </c>
      <c r="F116" s="29">
        <v>1968</v>
      </c>
      <c r="G116" s="29">
        <v>1968</v>
      </c>
      <c r="H116" s="29">
        <v>0</v>
      </c>
      <c r="I116" s="29"/>
      <c r="J116" s="9"/>
      <c r="K116" s="6"/>
    </row>
    <row r="117" spans="1:11" ht="60" x14ac:dyDescent="0.25">
      <c r="A117" s="27"/>
      <c r="B117" s="27"/>
      <c r="C117" s="28" t="s">
        <v>324</v>
      </c>
      <c r="D117" s="28" t="s">
        <v>219</v>
      </c>
      <c r="E117" s="29">
        <v>18612</v>
      </c>
      <c r="F117" s="29">
        <v>18612</v>
      </c>
      <c r="G117" s="29">
        <v>18612</v>
      </c>
      <c r="H117" s="29">
        <v>0</v>
      </c>
      <c r="I117" s="29"/>
      <c r="J117" s="9"/>
      <c r="K117" s="6"/>
    </row>
    <row r="118" spans="1:11" ht="60" x14ac:dyDescent="0.25">
      <c r="A118" s="27"/>
      <c r="B118" s="27"/>
      <c r="C118" s="39" t="s">
        <v>80</v>
      </c>
      <c r="D118" s="39" t="s">
        <v>220</v>
      </c>
      <c r="E118" s="29">
        <v>271</v>
      </c>
      <c r="F118" s="29">
        <v>271</v>
      </c>
      <c r="G118" s="29"/>
      <c r="H118" s="29">
        <v>271</v>
      </c>
      <c r="I118" s="29">
        <v>271</v>
      </c>
      <c r="J118" s="9"/>
      <c r="K118" s="6"/>
    </row>
    <row r="119" spans="1:11" x14ac:dyDescent="0.25">
      <c r="A119" s="27"/>
      <c r="B119" s="27"/>
      <c r="C119" s="39" t="s">
        <v>142</v>
      </c>
      <c r="D119" s="39" t="s">
        <v>221</v>
      </c>
      <c r="E119" s="29">
        <v>663</v>
      </c>
      <c r="F119" s="29">
        <v>663</v>
      </c>
      <c r="G119" s="29">
        <v>663</v>
      </c>
      <c r="H119" s="29">
        <v>0</v>
      </c>
      <c r="I119" s="29"/>
      <c r="J119" s="9"/>
      <c r="K119" s="6"/>
    </row>
    <row r="120" spans="1:11" ht="30" x14ac:dyDescent="0.25">
      <c r="A120" s="27"/>
      <c r="B120" s="27"/>
      <c r="C120" s="28" t="s">
        <v>325</v>
      </c>
      <c r="D120" s="28" t="s">
        <v>222</v>
      </c>
      <c r="E120" s="29">
        <v>140</v>
      </c>
      <c r="F120" s="29">
        <v>140</v>
      </c>
      <c r="G120" s="29">
        <v>140</v>
      </c>
      <c r="H120" s="29">
        <v>0</v>
      </c>
      <c r="I120" s="29"/>
      <c r="J120" s="9"/>
      <c r="K120" s="6"/>
    </row>
    <row r="121" spans="1:11" ht="45" x14ac:dyDescent="0.25">
      <c r="A121" s="27"/>
      <c r="B121" s="27"/>
      <c r="C121" s="28" t="s">
        <v>326</v>
      </c>
      <c r="D121" s="28" t="s">
        <v>223</v>
      </c>
      <c r="E121" s="29">
        <v>925</v>
      </c>
      <c r="F121" s="29">
        <v>925</v>
      </c>
      <c r="G121" s="29">
        <v>925</v>
      </c>
      <c r="H121" s="29">
        <v>0</v>
      </c>
      <c r="I121" s="29"/>
      <c r="J121" s="9"/>
      <c r="K121" s="6"/>
    </row>
    <row r="122" spans="1:11" x14ac:dyDescent="0.25">
      <c r="A122" s="27"/>
      <c r="B122" s="40" t="s">
        <v>73</v>
      </c>
      <c r="C122" s="41"/>
      <c r="D122" s="41"/>
      <c r="E122" s="32">
        <v>10075</v>
      </c>
      <c r="F122" s="32">
        <v>10075</v>
      </c>
      <c r="G122" s="32">
        <v>1231</v>
      </c>
      <c r="H122" s="32">
        <v>8844</v>
      </c>
      <c r="I122" s="32">
        <v>8844</v>
      </c>
      <c r="J122" s="9"/>
      <c r="K122" s="6"/>
    </row>
    <row r="123" spans="1:11" ht="60" x14ac:dyDescent="0.25">
      <c r="A123" s="27"/>
      <c r="B123" s="27"/>
      <c r="C123" s="39" t="s">
        <v>83</v>
      </c>
      <c r="D123" s="39" t="s">
        <v>224</v>
      </c>
      <c r="E123" s="29">
        <v>650</v>
      </c>
      <c r="F123" s="29">
        <v>650</v>
      </c>
      <c r="G123" s="29"/>
      <c r="H123" s="29">
        <v>650</v>
      </c>
      <c r="I123" s="29">
        <v>650</v>
      </c>
      <c r="J123" s="9"/>
      <c r="K123" s="6"/>
    </row>
    <row r="124" spans="1:11" ht="30" customHeight="1" x14ac:dyDescent="0.25">
      <c r="A124" s="27"/>
      <c r="B124" s="27"/>
      <c r="C124" s="39" t="s">
        <v>82</v>
      </c>
      <c r="D124" s="39" t="s">
        <v>225</v>
      </c>
      <c r="E124" s="29">
        <v>266</v>
      </c>
      <c r="F124" s="29">
        <v>266</v>
      </c>
      <c r="G124" s="29"/>
      <c r="H124" s="29">
        <v>266</v>
      </c>
      <c r="I124" s="29">
        <v>266</v>
      </c>
      <c r="J124" s="9"/>
      <c r="K124" s="6"/>
    </row>
    <row r="125" spans="1:11" ht="60" x14ac:dyDescent="0.25">
      <c r="A125" s="27"/>
      <c r="B125" s="27"/>
      <c r="C125" s="39" t="s">
        <v>81</v>
      </c>
      <c r="D125" s="39" t="s">
        <v>226</v>
      </c>
      <c r="E125" s="29">
        <v>395</v>
      </c>
      <c r="F125" s="29">
        <v>395</v>
      </c>
      <c r="G125" s="29"/>
      <c r="H125" s="29">
        <v>395</v>
      </c>
      <c r="I125" s="29">
        <v>395</v>
      </c>
      <c r="J125" s="9"/>
      <c r="K125" s="6"/>
    </row>
    <row r="126" spans="1:11" ht="60" customHeight="1" x14ac:dyDescent="0.25">
      <c r="A126" s="27"/>
      <c r="B126" s="27"/>
      <c r="C126" s="39" t="s">
        <v>90</v>
      </c>
      <c r="D126" s="39" t="s">
        <v>227</v>
      </c>
      <c r="E126" s="29">
        <v>5381</v>
      </c>
      <c r="F126" s="29">
        <v>5381</v>
      </c>
      <c r="G126" s="29"/>
      <c r="H126" s="29">
        <v>5381</v>
      </c>
      <c r="I126" s="29">
        <v>5381</v>
      </c>
      <c r="J126" s="9"/>
      <c r="K126" s="6"/>
    </row>
    <row r="127" spans="1:11" x14ac:dyDescent="0.25">
      <c r="A127" s="27"/>
      <c r="B127" s="27"/>
      <c r="C127" s="39" t="s">
        <v>127</v>
      </c>
      <c r="D127" s="39" t="s">
        <v>229</v>
      </c>
      <c r="E127" s="29">
        <v>1231</v>
      </c>
      <c r="F127" s="29">
        <v>1231</v>
      </c>
      <c r="G127" s="29">
        <v>1231</v>
      </c>
      <c r="H127" s="29">
        <v>0</v>
      </c>
      <c r="I127" s="29"/>
      <c r="J127" s="9"/>
      <c r="K127" s="6"/>
    </row>
    <row r="128" spans="1:11" ht="75" x14ac:dyDescent="0.25">
      <c r="A128" s="27"/>
      <c r="B128" s="27"/>
      <c r="C128" s="39" t="s">
        <v>74</v>
      </c>
      <c r="D128" s="39" t="s">
        <v>228</v>
      </c>
      <c r="E128" s="29">
        <v>2152</v>
      </c>
      <c r="F128" s="29">
        <v>2152</v>
      </c>
      <c r="G128" s="29"/>
      <c r="H128" s="29">
        <v>2152</v>
      </c>
      <c r="I128" s="29">
        <v>2152</v>
      </c>
      <c r="J128" s="9"/>
      <c r="K128" s="6"/>
    </row>
    <row r="129" spans="1:11" x14ac:dyDescent="0.25">
      <c r="A129" s="27"/>
      <c r="B129" s="40" t="s">
        <v>75</v>
      </c>
      <c r="C129" s="41"/>
      <c r="D129" s="41"/>
      <c r="E129" s="32">
        <v>1478</v>
      </c>
      <c r="F129" s="32">
        <v>1478</v>
      </c>
      <c r="G129" s="32">
        <v>1478</v>
      </c>
      <c r="H129" s="32">
        <v>0</v>
      </c>
      <c r="I129" s="32">
        <v>0</v>
      </c>
      <c r="J129" s="9"/>
      <c r="K129" s="6"/>
    </row>
    <row r="130" spans="1:11" ht="60" x14ac:dyDescent="0.25">
      <c r="A130" s="27"/>
      <c r="B130" s="27"/>
      <c r="C130" s="39" t="s">
        <v>76</v>
      </c>
      <c r="D130" s="39" t="s">
        <v>230</v>
      </c>
      <c r="E130" s="29">
        <v>1478</v>
      </c>
      <c r="F130" s="29">
        <v>1478</v>
      </c>
      <c r="G130" s="29">
        <v>1478</v>
      </c>
      <c r="H130" s="29">
        <v>0</v>
      </c>
      <c r="I130" s="29"/>
      <c r="J130" s="9"/>
      <c r="K130" s="6"/>
    </row>
    <row r="131" spans="1:11" ht="60" customHeight="1" x14ac:dyDescent="0.25">
      <c r="A131" s="27"/>
      <c r="B131" s="27"/>
      <c r="C131" s="57" t="s">
        <v>333</v>
      </c>
      <c r="D131" s="44" t="s">
        <v>227</v>
      </c>
      <c r="E131" s="29">
        <v>0</v>
      </c>
      <c r="F131" s="29">
        <v>0</v>
      </c>
      <c r="G131" s="29"/>
      <c r="H131" s="29">
        <v>0</v>
      </c>
      <c r="I131" s="29">
        <v>0</v>
      </c>
      <c r="J131" s="9"/>
      <c r="K131" s="6"/>
    </row>
    <row r="132" spans="1:11" x14ac:dyDescent="0.25">
      <c r="A132" s="27"/>
      <c r="B132" s="40" t="s">
        <v>78</v>
      </c>
      <c r="C132" s="41"/>
      <c r="D132" s="41"/>
      <c r="E132" s="32">
        <v>7700</v>
      </c>
      <c r="F132" s="32">
        <v>7700</v>
      </c>
      <c r="G132" s="32"/>
      <c r="H132" s="32">
        <v>7700</v>
      </c>
      <c r="I132" s="32">
        <v>7700</v>
      </c>
      <c r="J132" s="9"/>
      <c r="K132" s="6"/>
    </row>
    <row r="133" spans="1:11" ht="60" x14ac:dyDescent="0.25">
      <c r="A133" s="33"/>
      <c r="B133" s="33"/>
      <c r="C133" s="42" t="s">
        <v>77</v>
      </c>
      <c r="D133" s="42" t="s">
        <v>231</v>
      </c>
      <c r="E133" s="35">
        <v>7700</v>
      </c>
      <c r="F133" s="35">
        <v>7700</v>
      </c>
      <c r="G133" s="35"/>
      <c r="H133" s="35">
        <v>7700</v>
      </c>
      <c r="I133" s="35">
        <v>7700</v>
      </c>
      <c r="J133" s="9"/>
      <c r="K133" s="6"/>
    </row>
    <row r="134" spans="1:11" x14ac:dyDescent="0.25">
      <c r="A134"/>
      <c r="B134"/>
      <c r="C134" s="11"/>
      <c r="D134" s="11"/>
      <c r="J134" s="9"/>
      <c r="K134" s="6"/>
    </row>
    <row r="135" spans="1:11" x14ac:dyDescent="0.25">
      <c r="A135" s="12" t="s">
        <v>11</v>
      </c>
      <c r="B135" s="12"/>
      <c r="C135" s="13"/>
      <c r="D135" s="13"/>
      <c r="E135" s="14">
        <v>4541</v>
      </c>
      <c r="F135" s="14">
        <v>4541</v>
      </c>
      <c r="G135" s="14">
        <v>128</v>
      </c>
      <c r="H135" s="14">
        <v>4413</v>
      </c>
      <c r="I135" s="14">
        <v>4213</v>
      </c>
      <c r="J135" s="9"/>
      <c r="K135" s="6"/>
    </row>
    <row r="136" spans="1:11" x14ac:dyDescent="0.25">
      <c r="A136" s="23"/>
      <c r="B136" s="37" t="s">
        <v>117</v>
      </c>
      <c r="C136" s="38"/>
      <c r="D136" s="38"/>
      <c r="E136" s="26">
        <v>4541</v>
      </c>
      <c r="F136" s="26">
        <v>4541</v>
      </c>
      <c r="G136" s="26">
        <v>128</v>
      </c>
      <c r="H136" s="26">
        <v>4413</v>
      </c>
      <c r="I136" s="26">
        <v>4213</v>
      </c>
      <c r="J136" s="9"/>
      <c r="K136" s="6"/>
    </row>
    <row r="137" spans="1:11" ht="75" x14ac:dyDescent="0.25">
      <c r="A137" s="27"/>
      <c r="B137" s="27"/>
      <c r="C137" s="39" t="s">
        <v>15</v>
      </c>
      <c r="D137" s="39" t="s">
        <v>232</v>
      </c>
      <c r="E137" s="29">
        <v>1378</v>
      </c>
      <c r="F137" s="29">
        <v>1378</v>
      </c>
      <c r="G137" s="29"/>
      <c r="H137" s="29">
        <v>1378</v>
      </c>
      <c r="I137" s="29">
        <v>1378</v>
      </c>
      <c r="J137" s="9"/>
      <c r="K137" s="6"/>
    </row>
    <row r="138" spans="1:11" x14ac:dyDescent="0.25">
      <c r="A138" s="27"/>
      <c r="B138" s="27"/>
      <c r="C138" s="39" t="s">
        <v>32</v>
      </c>
      <c r="D138" s="39" t="s">
        <v>233</v>
      </c>
      <c r="E138" s="29">
        <v>127</v>
      </c>
      <c r="F138" s="36">
        <v>128</v>
      </c>
      <c r="G138" s="29">
        <v>128</v>
      </c>
      <c r="H138" s="29">
        <v>0</v>
      </c>
      <c r="I138" s="29"/>
      <c r="J138" s="9"/>
      <c r="K138" s="6"/>
    </row>
    <row r="139" spans="1:11" ht="60" x14ac:dyDescent="0.25">
      <c r="A139" s="27"/>
      <c r="B139" s="27"/>
      <c r="C139" s="39" t="s">
        <v>13</v>
      </c>
      <c r="D139" s="39" t="s">
        <v>234</v>
      </c>
      <c r="E139" s="29">
        <v>1797</v>
      </c>
      <c r="F139" s="36">
        <v>1801</v>
      </c>
      <c r="G139" s="29"/>
      <c r="H139" s="29">
        <v>1801</v>
      </c>
      <c r="I139" s="29">
        <v>1801</v>
      </c>
      <c r="J139" s="9"/>
      <c r="K139" s="6"/>
    </row>
    <row r="140" spans="1:11" ht="45" customHeight="1" x14ac:dyDescent="0.25">
      <c r="A140" s="27"/>
      <c r="B140" s="27"/>
      <c r="C140" s="39" t="s">
        <v>12</v>
      </c>
      <c r="D140" s="39" t="s">
        <v>278</v>
      </c>
      <c r="E140" s="29">
        <v>920</v>
      </c>
      <c r="F140" s="36">
        <v>915</v>
      </c>
      <c r="G140" s="29"/>
      <c r="H140" s="29">
        <v>915</v>
      </c>
      <c r="I140" s="29">
        <v>915</v>
      </c>
      <c r="J140" s="9"/>
      <c r="K140" s="6"/>
    </row>
    <row r="141" spans="1:11" ht="60" customHeight="1" x14ac:dyDescent="0.25">
      <c r="A141" s="27"/>
      <c r="B141" s="27"/>
      <c r="C141" s="39" t="s">
        <v>36</v>
      </c>
      <c r="D141" s="39" t="s">
        <v>188</v>
      </c>
      <c r="E141" s="29">
        <v>200</v>
      </c>
      <c r="F141" s="29">
        <v>200</v>
      </c>
      <c r="G141" s="29"/>
      <c r="H141" s="29">
        <v>200</v>
      </c>
      <c r="I141" s="29"/>
      <c r="J141" s="9"/>
      <c r="K141" s="6"/>
    </row>
    <row r="142" spans="1:11" ht="45" x14ac:dyDescent="0.25">
      <c r="A142" s="33"/>
      <c r="B142" s="33"/>
      <c r="C142" s="42" t="s">
        <v>14</v>
      </c>
      <c r="D142" s="42" t="s">
        <v>235</v>
      </c>
      <c r="E142" s="35">
        <v>119</v>
      </c>
      <c r="F142" s="35">
        <v>119</v>
      </c>
      <c r="G142" s="35"/>
      <c r="H142" s="35">
        <v>119</v>
      </c>
      <c r="I142" s="35">
        <v>119</v>
      </c>
      <c r="J142" s="9"/>
      <c r="K142" s="6"/>
    </row>
    <row r="143" spans="1:11" x14ac:dyDescent="0.25">
      <c r="A143"/>
      <c r="B143"/>
      <c r="C143" s="11"/>
      <c r="D143" s="11"/>
      <c r="J143" s="9"/>
      <c r="K143" s="6"/>
    </row>
    <row r="144" spans="1:11" x14ac:dyDescent="0.25">
      <c r="A144" s="12" t="s">
        <v>5</v>
      </c>
      <c r="B144" s="12"/>
      <c r="C144" s="13"/>
      <c r="D144" s="13"/>
      <c r="E144" s="14">
        <v>5040</v>
      </c>
      <c r="F144" s="14">
        <v>5040</v>
      </c>
      <c r="G144" s="14">
        <v>4511</v>
      </c>
      <c r="H144" s="14">
        <v>529</v>
      </c>
      <c r="I144" s="14">
        <v>279</v>
      </c>
      <c r="J144" s="9"/>
      <c r="K144" s="6"/>
    </row>
    <row r="145" spans="1:11" x14ac:dyDescent="0.25">
      <c r="A145" s="23"/>
      <c r="B145" s="37" t="s">
        <v>8</v>
      </c>
      <c r="C145" s="38"/>
      <c r="D145" s="38"/>
      <c r="E145" s="26">
        <v>4845</v>
      </c>
      <c r="F145" s="26">
        <v>4845</v>
      </c>
      <c r="G145" s="26">
        <v>4511</v>
      </c>
      <c r="H145" s="26">
        <v>334</v>
      </c>
      <c r="I145" s="26">
        <v>84</v>
      </c>
      <c r="J145" s="9"/>
      <c r="K145" s="6"/>
    </row>
    <row r="146" spans="1:11" ht="30" x14ac:dyDescent="0.25">
      <c r="A146" s="27"/>
      <c r="B146" s="27"/>
      <c r="C146" s="39" t="s">
        <v>130</v>
      </c>
      <c r="D146" s="39" t="s">
        <v>237</v>
      </c>
      <c r="E146" s="29">
        <v>1209</v>
      </c>
      <c r="F146" s="29">
        <v>1209</v>
      </c>
      <c r="G146" s="29">
        <v>1209</v>
      </c>
      <c r="H146" s="29">
        <v>0</v>
      </c>
      <c r="I146" s="29"/>
      <c r="J146" s="9"/>
      <c r="K146" s="6"/>
    </row>
    <row r="147" spans="1:11" ht="30" x14ac:dyDescent="0.25">
      <c r="A147" s="27"/>
      <c r="B147" s="27"/>
      <c r="C147" s="39" t="s">
        <v>10</v>
      </c>
      <c r="D147" s="39" t="s">
        <v>236</v>
      </c>
      <c r="E147" s="29">
        <v>3302</v>
      </c>
      <c r="F147" s="29">
        <v>3302</v>
      </c>
      <c r="G147" s="29">
        <v>3302</v>
      </c>
      <c r="H147" s="29">
        <v>0</v>
      </c>
      <c r="I147" s="29"/>
      <c r="J147" s="9"/>
      <c r="K147" s="6"/>
    </row>
    <row r="148" spans="1:11" ht="30" x14ac:dyDescent="0.25">
      <c r="A148" s="27"/>
      <c r="B148" s="27"/>
      <c r="C148" s="39" t="s">
        <v>9</v>
      </c>
      <c r="D148" s="39" t="s">
        <v>238</v>
      </c>
      <c r="E148" s="29">
        <v>84</v>
      </c>
      <c r="F148" s="29">
        <v>84</v>
      </c>
      <c r="G148" s="29"/>
      <c r="H148" s="29">
        <v>84</v>
      </c>
      <c r="I148" s="29">
        <v>84</v>
      </c>
      <c r="J148" s="9"/>
      <c r="K148" s="6"/>
    </row>
    <row r="149" spans="1:11" ht="75" x14ac:dyDescent="0.25">
      <c r="A149" s="27"/>
      <c r="B149" s="27"/>
      <c r="C149" s="39" t="s">
        <v>92</v>
      </c>
      <c r="D149" s="39" t="s">
        <v>188</v>
      </c>
      <c r="E149" s="29">
        <v>250</v>
      </c>
      <c r="F149" s="29">
        <v>250</v>
      </c>
      <c r="G149" s="29"/>
      <c r="H149" s="29">
        <v>250</v>
      </c>
      <c r="I149" s="29"/>
      <c r="J149" s="9"/>
      <c r="K149" s="6"/>
    </row>
    <row r="150" spans="1:11" x14ac:dyDescent="0.25">
      <c r="A150" s="27"/>
      <c r="B150" s="40" t="s">
        <v>6</v>
      </c>
      <c r="C150" s="41"/>
      <c r="D150" s="41"/>
      <c r="E150" s="32">
        <v>195</v>
      </c>
      <c r="F150" s="32">
        <v>195</v>
      </c>
      <c r="G150" s="32"/>
      <c r="H150" s="32">
        <v>195</v>
      </c>
      <c r="I150" s="32">
        <v>195</v>
      </c>
      <c r="J150" s="9"/>
      <c r="K150" s="6"/>
    </row>
    <row r="151" spans="1:11" ht="30" x14ac:dyDescent="0.25">
      <c r="A151" s="33"/>
      <c r="B151" s="33"/>
      <c r="C151" s="42" t="s">
        <v>7</v>
      </c>
      <c r="D151" s="42" t="s">
        <v>239</v>
      </c>
      <c r="E151" s="35">
        <v>195</v>
      </c>
      <c r="F151" s="35">
        <v>195</v>
      </c>
      <c r="G151" s="35"/>
      <c r="H151" s="35">
        <v>195</v>
      </c>
      <c r="I151" s="35">
        <v>195</v>
      </c>
      <c r="J151" s="9"/>
      <c r="K151" s="6"/>
    </row>
    <row r="152" spans="1:11" x14ac:dyDescent="0.25">
      <c r="A152"/>
      <c r="B152"/>
      <c r="C152" s="11"/>
      <c r="D152" s="11"/>
      <c r="J152" s="9"/>
      <c r="K152" s="6"/>
    </row>
    <row r="153" spans="1:11" x14ac:dyDescent="0.25">
      <c r="A153" s="12" t="s">
        <v>106</v>
      </c>
      <c r="B153" s="12"/>
      <c r="C153" s="13"/>
      <c r="D153" s="13"/>
      <c r="E153" s="14">
        <v>44663</v>
      </c>
      <c r="F153" s="14">
        <v>44662</v>
      </c>
      <c r="G153" s="14">
        <v>41488</v>
      </c>
      <c r="H153" s="14">
        <v>3174</v>
      </c>
      <c r="I153" s="14"/>
      <c r="J153" s="9"/>
      <c r="K153" s="6"/>
    </row>
    <row r="154" spans="1:11" x14ac:dyDescent="0.25">
      <c r="A154" s="23"/>
      <c r="B154" s="37" t="s">
        <v>107</v>
      </c>
      <c r="C154" s="38"/>
      <c r="D154" s="38"/>
      <c r="E154" s="26">
        <v>42924</v>
      </c>
      <c r="F154" s="26">
        <v>42923</v>
      </c>
      <c r="G154" s="26">
        <v>40373</v>
      </c>
      <c r="H154" s="26">
        <v>2550</v>
      </c>
      <c r="I154" s="26"/>
      <c r="J154" s="9"/>
      <c r="K154" s="6"/>
    </row>
    <row r="155" spans="1:11" ht="30" x14ac:dyDescent="0.25">
      <c r="A155" s="27"/>
      <c r="B155" s="27"/>
      <c r="C155" s="39" t="s">
        <v>126</v>
      </c>
      <c r="D155" s="39" t="s">
        <v>241</v>
      </c>
      <c r="E155" s="29">
        <v>37993</v>
      </c>
      <c r="F155" s="36">
        <v>38090</v>
      </c>
      <c r="G155" s="29">
        <v>38090</v>
      </c>
      <c r="H155" s="29">
        <v>0</v>
      </c>
      <c r="I155" s="29"/>
      <c r="J155" s="9"/>
      <c r="K155" s="6"/>
    </row>
    <row r="156" spans="1:11" ht="30" x14ac:dyDescent="0.25">
      <c r="A156" s="27"/>
      <c r="B156" s="27"/>
      <c r="C156" s="39" t="s">
        <v>111</v>
      </c>
      <c r="D156" s="39" t="s">
        <v>240</v>
      </c>
      <c r="E156" s="29">
        <v>4212</v>
      </c>
      <c r="F156" s="36">
        <v>4114</v>
      </c>
      <c r="G156" s="29">
        <v>2283</v>
      </c>
      <c r="H156" s="29">
        <v>1831</v>
      </c>
      <c r="I156" s="29"/>
      <c r="J156" s="9"/>
      <c r="K156" s="6"/>
    </row>
    <row r="157" spans="1:11" ht="45" x14ac:dyDescent="0.25">
      <c r="A157" s="27"/>
      <c r="B157" s="27"/>
      <c r="C157" s="39" t="s">
        <v>108</v>
      </c>
      <c r="D157" s="39" t="s">
        <v>242</v>
      </c>
      <c r="E157" s="29">
        <v>719</v>
      </c>
      <c r="F157" s="29">
        <v>719</v>
      </c>
      <c r="G157" s="29"/>
      <c r="H157" s="29">
        <v>719</v>
      </c>
      <c r="I157" s="29"/>
      <c r="J157" s="9"/>
      <c r="K157" s="6"/>
    </row>
    <row r="158" spans="1:11" x14ac:dyDescent="0.25">
      <c r="A158" s="27"/>
      <c r="B158" s="40" t="s">
        <v>109</v>
      </c>
      <c r="C158" s="41"/>
      <c r="D158" s="41"/>
      <c r="E158" s="32">
        <v>1739</v>
      </c>
      <c r="F158" s="32">
        <v>1739</v>
      </c>
      <c r="G158" s="32">
        <v>1115</v>
      </c>
      <c r="H158" s="32">
        <v>624</v>
      </c>
      <c r="I158" s="32"/>
      <c r="J158" s="9"/>
      <c r="K158" s="6"/>
    </row>
    <row r="159" spans="1:11" ht="30" x14ac:dyDescent="0.25">
      <c r="A159" s="27"/>
      <c r="B159" s="27"/>
      <c r="C159" s="39" t="s">
        <v>122</v>
      </c>
      <c r="D159" s="39" t="s">
        <v>244</v>
      </c>
      <c r="E159" s="29">
        <v>380</v>
      </c>
      <c r="F159" s="29">
        <v>380</v>
      </c>
      <c r="G159" s="29"/>
      <c r="H159" s="29">
        <v>380</v>
      </c>
      <c r="I159" s="29"/>
      <c r="J159" s="9"/>
      <c r="K159" s="6"/>
    </row>
    <row r="160" spans="1:11" ht="30" x14ac:dyDescent="0.25">
      <c r="A160" s="33"/>
      <c r="B160" s="33"/>
      <c r="C160" s="42" t="s">
        <v>110</v>
      </c>
      <c r="D160" s="42" t="s">
        <v>243</v>
      </c>
      <c r="E160" s="35">
        <v>1359</v>
      </c>
      <c r="F160" s="35">
        <v>1359</v>
      </c>
      <c r="G160" s="35">
        <v>1115</v>
      </c>
      <c r="H160" s="35">
        <v>244</v>
      </c>
      <c r="I160" s="35"/>
      <c r="J160" s="9"/>
      <c r="K160" s="6"/>
    </row>
    <row r="161" spans="1:11" x14ac:dyDescent="0.25">
      <c r="A161" s="51"/>
      <c r="B161" s="51"/>
      <c r="C161" s="52"/>
      <c r="D161" s="52"/>
      <c r="E161" s="53"/>
      <c r="F161" s="53"/>
      <c r="G161" s="53"/>
      <c r="H161" s="53"/>
      <c r="I161" s="53"/>
      <c r="J161" s="9"/>
      <c r="K161" s="6"/>
    </row>
    <row r="162" spans="1:11" x14ac:dyDescent="0.25">
      <c r="A162" s="12" t="s">
        <v>24</v>
      </c>
      <c r="B162" s="12"/>
      <c r="C162" s="13"/>
      <c r="D162" s="13"/>
      <c r="E162" s="14">
        <v>27713</v>
      </c>
      <c r="F162" s="14">
        <v>27668</v>
      </c>
      <c r="G162" s="14">
        <v>13518</v>
      </c>
      <c r="H162" s="14">
        <v>14150</v>
      </c>
      <c r="I162" s="14">
        <v>10083</v>
      </c>
      <c r="J162" s="9"/>
      <c r="K162" s="6"/>
    </row>
    <row r="163" spans="1:11" x14ac:dyDescent="0.25">
      <c r="A163" s="23"/>
      <c r="B163" s="37" t="s">
        <v>120</v>
      </c>
      <c r="C163" s="38"/>
      <c r="D163" s="38"/>
      <c r="E163" s="26">
        <v>806</v>
      </c>
      <c r="F163" s="26">
        <v>806</v>
      </c>
      <c r="G163" s="26"/>
      <c r="H163" s="26">
        <v>806</v>
      </c>
      <c r="I163" s="26">
        <v>746</v>
      </c>
      <c r="J163" s="9"/>
      <c r="K163" s="6"/>
    </row>
    <row r="164" spans="1:11" ht="30" x14ac:dyDescent="0.25">
      <c r="A164" s="27"/>
      <c r="B164" s="27"/>
      <c r="C164" s="28" t="s">
        <v>300</v>
      </c>
      <c r="D164" s="28" t="s">
        <v>300</v>
      </c>
      <c r="E164" s="29">
        <v>60</v>
      </c>
      <c r="F164" s="29">
        <v>60</v>
      </c>
      <c r="G164" s="29"/>
      <c r="H164" s="29">
        <v>60</v>
      </c>
      <c r="I164" s="29"/>
      <c r="J164" s="9"/>
      <c r="K164" s="6"/>
    </row>
    <row r="165" spans="1:11" ht="45" x14ac:dyDescent="0.25">
      <c r="A165" s="27"/>
      <c r="B165" s="27"/>
      <c r="C165" s="39" t="s">
        <v>151</v>
      </c>
      <c r="D165" s="39" t="s">
        <v>245</v>
      </c>
      <c r="E165" s="29">
        <v>746</v>
      </c>
      <c r="F165" s="29">
        <v>746</v>
      </c>
      <c r="G165" s="29"/>
      <c r="H165" s="29">
        <v>746</v>
      </c>
      <c r="I165" s="29">
        <v>746</v>
      </c>
      <c r="J165" s="9"/>
      <c r="K165" s="6"/>
    </row>
    <row r="166" spans="1:11" x14ac:dyDescent="0.25">
      <c r="A166" s="27"/>
      <c r="B166" s="40" t="s">
        <v>30</v>
      </c>
      <c r="C166" s="41"/>
      <c r="D166" s="41"/>
      <c r="E166" s="32">
        <v>18105</v>
      </c>
      <c r="F166" s="32">
        <v>18105</v>
      </c>
      <c r="G166" s="32">
        <v>7442</v>
      </c>
      <c r="H166" s="32">
        <v>10663</v>
      </c>
      <c r="I166" s="32">
        <v>8305</v>
      </c>
      <c r="J166" s="9"/>
      <c r="K166" s="6"/>
    </row>
    <row r="167" spans="1:11" ht="60" customHeight="1" x14ac:dyDescent="0.25">
      <c r="A167" s="27"/>
      <c r="B167" s="27"/>
      <c r="C167" s="39" t="s">
        <v>89</v>
      </c>
      <c r="D167" s="39" t="s">
        <v>246</v>
      </c>
      <c r="E167" s="29">
        <v>2117</v>
      </c>
      <c r="F167" s="29">
        <v>2117</v>
      </c>
      <c r="G167" s="29"/>
      <c r="H167" s="29">
        <v>2117</v>
      </c>
      <c r="I167" s="29">
        <v>2117</v>
      </c>
      <c r="J167" s="9"/>
      <c r="K167" s="6"/>
    </row>
    <row r="168" spans="1:11" ht="30" x14ac:dyDescent="0.25">
      <c r="A168" s="27"/>
      <c r="B168" s="27"/>
      <c r="C168" s="39" t="s">
        <v>87</v>
      </c>
      <c r="D168" s="39" t="s">
        <v>247</v>
      </c>
      <c r="E168" s="29">
        <v>965</v>
      </c>
      <c r="F168" s="29">
        <v>965</v>
      </c>
      <c r="G168" s="29"/>
      <c r="H168" s="29">
        <v>965</v>
      </c>
      <c r="I168" s="29">
        <v>965</v>
      </c>
      <c r="J168" s="9"/>
      <c r="K168" s="6"/>
    </row>
    <row r="169" spans="1:11" ht="30" x14ac:dyDescent="0.25">
      <c r="A169" s="27"/>
      <c r="B169" s="27"/>
      <c r="C169" s="39" t="s">
        <v>153</v>
      </c>
      <c r="D169" s="39" t="s">
        <v>313</v>
      </c>
      <c r="E169" s="29">
        <v>349</v>
      </c>
      <c r="F169" s="29">
        <v>349</v>
      </c>
      <c r="G169" s="29"/>
      <c r="H169" s="29">
        <v>349</v>
      </c>
      <c r="I169" s="29"/>
      <c r="J169" s="9"/>
      <c r="K169" s="6"/>
    </row>
    <row r="170" spans="1:11" ht="30" x14ac:dyDescent="0.25">
      <c r="A170" s="27"/>
      <c r="B170" s="27"/>
      <c r="C170" s="39" t="s">
        <v>45</v>
      </c>
      <c r="D170" s="39" t="s">
        <v>248</v>
      </c>
      <c r="E170" s="29">
        <v>455</v>
      </c>
      <c r="F170" s="29">
        <v>455</v>
      </c>
      <c r="G170" s="29"/>
      <c r="H170" s="29">
        <v>455</v>
      </c>
      <c r="I170" s="29"/>
      <c r="J170" s="9"/>
      <c r="K170" s="6"/>
    </row>
    <row r="171" spans="1:11" ht="30" x14ac:dyDescent="0.25">
      <c r="A171" s="27"/>
      <c r="B171" s="27"/>
      <c r="C171" s="28" t="s">
        <v>302</v>
      </c>
      <c r="D171" s="28" t="s">
        <v>249</v>
      </c>
      <c r="E171" s="29">
        <v>3619</v>
      </c>
      <c r="F171" s="29">
        <v>3619</v>
      </c>
      <c r="G171" s="29"/>
      <c r="H171" s="29">
        <v>3619</v>
      </c>
      <c r="I171" s="29">
        <v>3619</v>
      </c>
      <c r="J171" s="9"/>
      <c r="K171" s="6"/>
    </row>
    <row r="172" spans="1:11" ht="30" x14ac:dyDescent="0.25">
      <c r="A172" s="27"/>
      <c r="B172" s="27"/>
      <c r="C172" s="39" t="s">
        <v>31</v>
      </c>
      <c r="D172" s="39" t="s">
        <v>250</v>
      </c>
      <c r="E172" s="29">
        <v>492</v>
      </c>
      <c r="F172" s="29">
        <v>492</v>
      </c>
      <c r="G172" s="29"/>
      <c r="H172" s="29">
        <v>492</v>
      </c>
      <c r="I172" s="29">
        <v>492</v>
      </c>
      <c r="J172" s="9"/>
      <c r="K172" s="6"/>
    </row>
    <row r="173" spans="1:11" ht="45" x14ac:dyDescent="0.25">
      <c r="A173" s="27"/>
      <c r="B173" s="27"/>
      <c r="C173" s="28" t="s">
        <v>306</v>
      </c>
      <c r="D173" s="28" t="s">
        <v>251</v>
      </c>
      <c r="E173" s="29">
        <v>915</v>
      </c>
      <c r="F173" s="29">
        <v>915</v>
      </c>
      <c r="G173" s="29"/>
      <c r="H173" s="29">
        <v>915</v>
      </c>
      <c r="I173" s="29">
        <v>915</v>
      </c>
      <c r="J173" s="9"/>
      <c r="K173" s="6"/>
    </row>
    <row r="174" spans="1:11" ht="45" x14ac:dyDescent="0.25">
      <c r="A174" s="27"/>
      <c r="B174" s="27"/>
      <c r="C174" s="39" t="s">
        <v>131</v>
      </c>
      <c r="D174" s="39" t="s">
        <v>253</v>
      </c>
      <c r="E174" s="29">
        <v>410</v>
      </c>
      <c r="F174" s="29">
        <v>410</v>
      </c>
      <c r="G174" s="29">
        <v>410</v>
      </c>
      <c r="H174" s="29">
        <v>0</v>
      </c>
      <c r="I174" s="29"/>
      <c r="J174" s="9"/>
      <c r="K174" s="6"/>
    </row>
    <row r="175" spans="1:11" ht="30" x14ac:dyDescent="0.25">
      <c r="A175" s="27"/>
      <c r="B175" s="27"/>
      <c r="C175" s="28" t="s">
        <v>303</v>
      </c>
      <c r="D175" s="28" t="s">
        <v>304</v>
      </c>
      <c r="E175" s="29">
        <v>650</v>
      </c>
      <c r="F175" s="29">
        <v>650</v>
      </c>
      <c r="G175" s="29"/>
      <c r="H175" s="29">
        <v>650</v>
      </c>
      <c r="I175" s="29"/>
      <c r="J175" s="9"/>
      <c r="K175" s="6"/>
    </row>
    <row r="176" spans="1:11" ht="30" x14ac:dyDescent="0.25">
      <c r="A176" s="27"/>
      <c r="B176" s="27"/>
      <c r="C176" s="28" t="s">
        <v>158</v>
      </c>
      <c r="D176" s="28" t="s">
        <v>152</v>
      </c>
      <c r="E176" s="29">
        <v>704</v>
      </c>
      <c r="F176" s="29">
        <v>704</v>
      </c>
      <c r="G176" s="29"/>
      <c r="H176" s="29">
        <v>704</v>
      </c>
      <c r="I176" s="29"/>
      <c r="J176" s="9"/>
      <c r="K176" s="6"/>
    </row>
    <row r="177" spans="1:11" ht="45" x14ac:dyDescent="0.25">
      <c r="A177" s="27"/>
      <c r="B177" s="27"/>
      <c r="C177" s="39" t="s">
        <v>160</v>
      </c>
      <c r="D177" s="39" t="s">
        <v>305</v>
      </c>
      <c r="E177" s="29">
        <v>200</v>
      </c>
      <c r="F177" s="29">
        <v>200</v>
      </c>
      <c r="G177" s="29"/>
      <c r="H177" s="29">
        <v>200</v>
      </c>
      <c r="I177" s="29"/>
      <c r="J177" s="9"/>
      <c r="K177" s="6"/>
    </row>
    <row r="178" spans="1:11" ht="60" customHeight="1" x14ac:dyDescent="0.25">
      <c r="A178" s="27"/>
      <c r="B178" s="27"/>
      <c r="C178" s="39" t="s">
        <v>88</v>
      </c>
      <c r="D178" s="39" t="s">
        <v>252</v>
      </c>
      <c r="E178" s="29">
        <v>7032</v>
      </c>
      <c r="F178" s="29">
        <v>7032</v>
      </c>
      <c r="G178" s="29">
        <v>7032</v>
      </c>
      <c r="H178" s="29">
        <v>0</v>
      </c>
      <c r="I178" s="29"/>
      <c r="J178" s="9"/>
      <c r="K178" s="6"/>
    </row>
    <row r="179" spans="1:11" ht="45" x14ac:dyDescent="0.25">
      <c r="A179" s="27"/>
      <c r="B179" s="27"/>
      <c r="C179" s="28" t="s">
        <v>301</v>
      </c>
      <c r="D179" s="28" t="s">
        <v>254</v>
      </c>
      <c r="E179" s="29">
        <v>197</v>
      </c>
      <c r="F179" s="29">
        <v>197</v>
      </c>
      <c r="G179" s="29"/>
      <c r="H179" s="29">
        <v>197</v>
      </c>
      <c r="I179" s="29">
        <v>197</v>
      </c>
      <c r="J179" s="9"/>
      <c r="K179" s="6"/>
    </row>
    <row r="180" spans="1:11" ht="30" x14ac:dyDescent="0.25">
      <c r="A180" s="27"/>
      <c r="B180" s="27"/>
      <c r="C180" s="57" t="s">
        <v>132</v>
      </c>
      <c r="D180" s="57" t="s">
        <v>132</v>
      </c>
      <c r="E180" s="29">
        <v>0</v>
      </c>
      <c r="F180" s="29">
        <v>0</v>
      </c>
      <c r="G180" s="29"/>
      <c r="H180" s="29">
        <v>0</v>
      </c>
      <c r="I180" s="29"/>
      <c r="J180" s="9"/>
      <c r="K180" s="6"/>
    </row>
    <row r="181" spans="1:11" x14ac:dyDescent="0.25">
      <c r="A181" s="27"/>
      <c r="B181" s="40" t="s">
        <v>34</v>
      </c>
      <c r="C181" s="41"/>
      <c r="D181" s="41"/>
      <c r="E181" s="32">
        <v>3679</v>
      </c>
      <c r="F181" s="32">
        <v>3679</v>
      </c>
      <c r="G181" s="32">
        <v>2642</v>
      </c>
      <c r="H181" s="32">
        <v>1037</v>
      </c>
      <c r="I181" s="32">
        <v>298</v>
      </c>
      <c r="J181" s="9"/>
      <c r="K181" s="6"/>
    </row>
    <row r="182" spans="1:11" ht="30" x14ac:dyDescent="0.25">
      <c r="A182" s="27"/>
      <c r="B182" s="27"/>
      <c r="C182" s="39" t="s">
        <v>35</v>
      </c>
      <c r="D182" s="39" t="s">
        <v>250</v>
      </c>
      <c r="E182" s="29">
        <v>2593</v>
      </c>
      <c r="F182" s="29">
        <v>2593</v>
      </c>
      <c r="G182" s="29">
        <v>2593</v>
      </c>
      <c r="H182" s="29">
        <v>0</v>
      </c>
      <c r="I182" s="29"/>
      <c r="J182" s="9"/>
      <c r="K182" s="6"/>
    </row>
    <row r="183" spans="1:11" ht="30" x14ac:dyDescent="0.25">
      <c r="A183" s="27"/>
      <c r="B183" s="27"/>
      <c r="C183" s="39" t="s">
        <v>133</v>
      </c>
      <c r="D183" s="39" t="s">
        <v>247</v>
      </c>
      <c r="E183" s="29">
        <v>57</v>
      </c>
      <c r="F183" s="29">
        <v>57</v>
      </c>
      <c r="G183" s="29"/>
      <c r="H183" s="29">
        <v>57</v>
      </c>
      <c r="I183" s="29">
        <v>57</v>
      </c>
      <c r="J183" s="9"/>
      <c r="K183" s="6"/>
    </row>
    <row r="184" spans="1:11" ht="30" x14ac:dyDescent="0.25">
      <c r="A184" s="27"/>
      <c r="B184" s="27"/>
      <c r="C184" s="39" t="s">
        <v>154</v>
      </c>
      <c r="D184" s="39" t="s">
        <v>310</v>
      </c>
      <c r="E184" s="29">
        <v>63</v>
      </c>
      <c r="F184" s="29">
        <v>63</v>
      </c>
      <c r="G184" s="29"/>
      <c r="H184" s="29">
        <v>63</v>
      </c>
      <c r="I184" s="29"/>
      <c r="J184" s="9"/>
      <c r="K184" s="6"/>
    </row>
    <row r="185" spans="1:11" ht="45" x14ac:dyDescent="0.25">
      <c r="A185" s="27"/>
      <c r="B185" s="27"/>
      <c r="C185" s="28" t="s">
        <v>307</v>
      </c>
      <c r="D185" s="28" t="s">
        <v>248</v>
      </c>
      <c r="E185" s="29">
        <v>15</v>
      </c>
      <c r="F185" s="29">
        <v>15</v>
      </c>
      <c r="G185" s="29"/>
      <c r="H185" s="29">
        <v>15</v>
      </c>
      <c r="I185" s="29">
        <v>15</v>
      </c>
      <c r="J185" s="9"/>
      <c r="K185" s="6"/>
    </row>
    <row r="186" spans="1:11" ht="30" x14ac:dyDescent="0.25">
      <c r="A186" s="27"/>
      <c r="B186" s="27"/>
      <c r="C186" s="28" t="s">
        <v>311</v>
      </c>
      <c r="D186" s="28" t="s">
        <v>312</v>
      </c>
      <c r="E186" s="29">
        <v>550</v>
      </c>
      <c r="F186" s="29">
        <v>550</v>
      </c>
      <c r="G186" s="29"/>
      <c r="H186" s="29">
        <v>550</v>
      </c>
      <c r="I186" s="29"/>
      <c r="J186" s="9"/>
      <c r="K186" s="6"/>
    </row>
    <row r="187" spans="1:11" x14ac:dyDescent="0.25">
      <c r="A187" s="27"/>
      <c r="B187" s="27"/>
      <c r="C187" s="39" t="s">
        <v>135</v>
      </c>
      <c r="D187" s="39" t="s">
        <v>256</v>
      </c>
      <c r="E187" s="29">
        <v>49</v>
      </c>
      <c r="F187" s="29">
        <v>49</v>
      </c>
      <c r="G187" s="29">
        <v>49</v>
      </c>
      <c r="H187" s="29">
        <v>0</v>
      </c>
      <c r="I187" s="29"/>
      <c r="J187" s="9"/>
      <c r="K187" s="6"/>
    </row>
    <row r="188" spans="1:11" x14ac:dyDescent="0.25">
      <c r="A188" s="27"/>
      <c r="B188" s="27"/>
      <c r="C188" s="39" t="s">
        <v>91</v>
      </c>
      <c r="D188" s="39" t="s">
        <v>255</v>
      </c>
      <c r="E188" s="29">
        <v>55</v>
      </c>
      <c r="F188" s="29">
        <v>55</v>
      </c>
      <c r="G188" s="29"/>
      <c r="H188" s="29">
        <v>55</v>
      </c>
      <c r="I188" s="29">
        <v>55</v>
      </c>
      <c r="J188" s="9"/>
      <c r="K188" s="6"/>
    </row>
    <row r="189" spans="1:11" ht="60" customHeight="1" x14ac:dyDescent="0.25">
      <c r="A189" s="27"/>
      <c r="B189" s="27"/>
      <c r="C189" s="39" t="s">
        <v>134</v>
      </c>
      <c r="D189" s="39" t="s">
        <v>227</v>
      </c>
      <c r="E189" s="29">
        <v>246</v>
      </c>
      <c r="F189" s="29">
        <v>246</v>
      </c>
      <c r="G189" s="29"/>
      <c r="H189" s="29">
        <v>246</v>
      </c>
      <c r="I189" s="29">
        <v>171</v>
      </c>
      <c r="J189" s="9"/>
      <c r="K189" s="6"/>
    </row>
    <row r="190" spans="1:11" ht="30" x14ac:dyDescent="0.25">
      <c r="A190" s="27"/>
      <c r="B190" s="27"/>
      <c r="C190" s="28" t="s">
        <v>309</v>
      </c>
      <c r="D190" s="28" t="s">
        <v>308</v>
      </c>
      <c r="E190" s="29">
        <v>51</v>
      </c>
      <c r="F190" s="29">
        <v>51</v>
      </c>
      <c r="G190" s="29"/>
      <c r="H190" s="29">
        <v>51</v>
      </c>
      <c r="I190" s="29"/>
      <c r="J190" s="9"/>
      <c r="K190" s="6"/>
    </row>
    <row r="191" spans="1:11" ht="15" customHeight="1" x14ac:dyDescent="0.25">
      <c r="A191" s="27"/>
      <c r="B191" s="40" t="s">
        <v>85</v>
      </c>
      <c r="C191" s="41"/>
      <c r="D191" s="41"/>
      <c r="E191" s="32">
        <v>584</v>
      </c>
      <c r="F191" s="32">
        <v>584</v>
      </c>
      <c r="G191" s="32"/>
      <c r="H191" s="32">
        <v>584</v>
      </c>
      <c r="I191" s="32">
        <v>448</v>
      </c>
      <c r="J191" s="9"/>
      <c r="K191" s="6"/>
    </row>
    <row r="192" spans="1:11" ht="30" customHeight="1" x14ac:dyDescent="0.25">
      <c r="A192" s="27"/>
      <c r="B192" s="27"/>
      <c r="C192" s="39" t="s">
        <v>153</v>
      </c>
      <c r="D192" s="39" t="s">
        <v>313</v>
      </c>
      <c r="E192" s="29">
        <v>50</v>
      </c>
      <c r="F192" s="29">
        <v>50</v>
      </c>
      <c r="G192" s="29"/>
      <c r="H192" s="29">
        <v>50</v>
      </c>
      <c r="I192" s="29"/>
      <c r="J192" s="9"/>
      <c r="K192" s="6"/>
    </row>
    <row r="193" spans="1:11" ht="45" x14ac:dyDescent="0.25">
      <c r="A193" s="27"/>
      <c r="B193" s="27"/>
      <c r="C193" s="39" t="s">
        <v>136</v>
      </c>
      <c r="D193" s="39" t="s">
        <v>258</v>
      </c>
      <c r="E193" s="29">
        <v>304</v>
      </c>
      <c r="F193" s="29">
        <v>304</v>
      </c>
      <c r="G193" s="29"/>
      <c r="H193" s="29">
        <v>304</v>
      </c>
      <c r="I193" s="29">
        <v>304</v>
      </c>
      <c r="J193" s="9"/>
      <c r="K193" s="6"/>
    </row>
    <row r="194" spans="1:11" x14ac:dyDescent="0.25">
      <c r="A194" s="27"/>
      <c r="B194" s="27"/>
      <c r="C194" s="39" t="s">
        <v>86</v>
      </c>
      <c r="D194" s="39" t="s">
        <v>257</v>
      </c>
      <c r="E194" s="29">
        <v>230</v>
      </c>
      <c r="F194" s="29">
        <v>230</v>
      </c>
      <c r="G194" s="29"/>
      <c r="H194" s="29">
        <v>230</v>
      </c>
      <c r="I194" s="29">
        <v>144</v>
      </c>
      <c r="J194" s="9"/>
      <c r="K194" s="6"/>
    </row>
    <row r="195" spans="1:11" x14ac:dyDescent="0.25">
      <c r="A195" s="27"/>
      <c r="B195" s="40" t="s">
        <v>46</v>
      </c>
      <c r="C195" s="41"/>
      <c r="D195" s="41"/>
      <c r="E195" s="32">
        <v>551</v>
      </c>
      <c r="F195" s="32">
        <v>551</v>
      </c>
      <c r="G195" s="32">
        <v>241</v>
      </c>
      <c r="H195" s="32">
        <v>310</v>
      </c>
      <c r="I195" s="32">
        <v>286</v>
      </c>
      <c r="J195" s="9"/>
      <c r="K195" s="6"/>
    </row>
    <row r="196" spans="1:11" x14ac:dyDescent="0.25">
      <c r="A196" s="27"/>
      <c r="B196" s="27"/>
      <c r="C196" s="39" t="s">
        <v>48</v>
      </c>
      <c r="D196" s="39" t="s">
        <v>259</v>
      </c>
      <c r="E196" s="29">
        <v>382</v>
      </c>
      <c r="F196" s="29">
        <v>382</v>
      </c>
      <c r="G196" s="29">
        <v>241</v>
      </c>
      <c r="H196" s="29">
        <v>141</v>
      </c>
      <c r="I196" s="29">
        <v>117</v>
      </c>
      <c r="J196" s="9"/>
      <c r="K196" s="6"/>
    </row>
    <row r="197" spans="1:11" x14ac:dyDescent="0.25">
      <c r="A197" s="27"/>
      <c r="B197" s="27"/>
      <c r="C197" s="39" t="s">
        <v>47</v>
      </c>
      <c r="D197" s="39" t="s">
        <v>260</v>
      </c>
      <c r="E197" s="29">
        <v>169</v>
      </c>
      <c r="F197" s="29">
        <v>169</v>
      </c>
      <c r="G197" s="29"/>
      <c r="H197" s="29">
        <v>169</v>
      </c>
      <c r="I197" s="29">
        <v>169</v>
      </c>
      <c r="J197" s="9"/>
      <c r="K197" s="6"/>
    </row>
    <row r="198" spans="1:11" x14ac:dyDescent="0.25">
      <c r="A198" s="27"/>
      <c r="B198" s="40" t="s">
        <v>25</v>
      </c>
      <c r="C198" s="41"/>
      <c r="D198" s="41"/>
      <c r="E198" s="32">
        <v>3541</v>
      </c>
      <c r="F198" s="32">
        <f>3541-45</f>
        <v>3496</v>
      </c>
      <c r="G198" s="32">
        <f>2957-45</f>
        <v>2912</v>
      </c>
      <c r="H198" s="32">
        <v>584</v>
      </c>
      <c r="I198" s="32"/>
      <c r="J198" s="9"/>
      <c r="K198" s="6"/>
    </row>
    <row r="199" spans="1:11" ht="15" customHeight="1" x14ac:dyDescent="0.25">
      <c r="A199" s="27"/>
      <c r="B199" s="27"/>
      <c r="C199" s="39" t="s">
        <v>40</v>
      </c>
      <c r="D199" s="39" t="s">
        <v>261</v>
      </c>
      <c r="E199" s="29">
        <v>125</v>
      </c>
      <c r="F199" s="29">
        <v>125</v>
      </c>
      <c r="G199" s="29"/>
      <c r="H199" s="29">
        <v>125</v>
      </c>
      <c r="I199" s="29"/>
      <c r="J199" s="9"/>
      <c r="K199" s="6"/>
    </row>
    <row r="200" spans="1:11" x14ac:dyDescent="0.25">
      <c r="A200" s="27"/>
      <c r="B200" s="27"/>
      <c r="C200" s="39" t="s">
        <v>41</v>
      </c>
      <c r="D200" s="39" t="s">
        <v>262</v>
      </c>
      <c r="E200" s="29">
        <v>72</v>
      </c>
      <c r="F200" s="29">
        <v>72</v>
      </c>
      <c r="G200" s="29"/>
      <c r="H200" s="29">
        <v>72</v>
      </c>
      <c r="I200" s="29"/>
      <c r="J200" s="9"/>
      <c r="K200" s="6"/>
    </row>
    <row r="201" spans="1:11" ht="30" x14ac:dyDescent="0.25">
      <c r="A201" s="27"/>
      <c r="B201" s="27"/>
      <c r="C201" s="39" t="s">
        <v>42</v>
      </c>
      <c r="D201" s="39" t="s">
        <v>263</v>
      </c>
      <c r="E201" s="29">
        <v>167</v>
      </c>
      <c r="F201" s="29">
        <v>167</v>
      </c>
      <c r="G201" s="29"/>
      <c r="H201" s="29">
        <v>167</v>
      </c>
      <c r="I201" s="29"/>
      <c r="J201" s="9"/>
      <c r="K201" s="6"/>
    </row>
    <row r="202" spans="1:11" ht="30" x14ac:dyDescent="0.25">
      <c r="A202" s="27"/>
      <c r="B202" s="27"/>
      <c r="C202" s="39" t="s">
        <v>43</v>
      </c>
      <c r="D202" s="39" t="s">
        <v>264</v>
      </c>
      <c r="E202" s="29">
        <v>65</v>
      </c>
      <c r="F202" s="29">
        <v>65</v>
      </c>
      <c r="G202" s="29"/>
      <c r="H202" s="29">
        <v>65</v>
      </c>
      <c r="I202" s="29"/>
      <c r="J202" s="9"/>
      <c r="K202" s="6"/>
    </row>
    <row r="203" spans="1:11" ht="15" customHeight="1" x14ac:dyDescent="0.25">
      <c r="A203" s="27"/>
      <c r="B203" s="27"/>
      <c r="C203" s="39" t="s">
        <v>159</v>
      </c>
      <c r="D203" s="39" t="s">
        <v>314</v>
      </c>
      <c r="E203" s="29">
        <v>45</v>
      </c>
      <c r="F203" s="29">
        <v>45</v>
      </c>
      <c r="G203" s="29"/>
      <c r="H203" s="29">
        <v>45</v>
      </c>
      <c r="I203" s="29"/>
      <c r="J203" s="9"/>
      <c r="K203" s="6"/>
    </row>
    <row r="204" spans="1:11" x14ac:dyDescent="0.25">
      <c r="A204" s="27"/>
      <c r="B204" s="27"/>
      <c r="C204" s="39" t="s">
        <v>137</v>
      </c>
      <c r="D204" s="39" t="s">
        <v>137</v>
      </c>
      <c r="E204" s="29">
        <v>146</v>
      </c>
      <c r="F204" s="36">
        <v>101</v>
      </c>
      <c r="G204" s="29">
        <v>101</v>
      </c>
      <c r="H204" s="29">
        <v>0</v>
      </c>
      <c r="I204" s="29"/>
      <c r="J204" s="9"/>
      <c r="K204" s="6"/>
    </row>
    <row r="205" spans="1:11" ht="30" x14ac:dyDescent="0.25">
      <c r="A205" s="27"/>
      <c r="B205" s="27"/>
      <c r="C205" s="39" t="s">
        <v>33</v>
      </c>
      <c r="D205" s="39" t="s">
        <v>265</v>
      </c>
      <c r="E205" s="29">
        <v>2921</v>
      </c>
      <c r="F205" s="29">
        <v>2921</v>
      </c>
      <c r="G205" s="29">
        <v>2811</v>
      </c>
      <c r="H205" s="29">
        <v>110</v>
      </c>
      <c r="I205" s="29"/>
      <c r="J205" s="9"/>
      <c r="K205" s="6"/>
    </row>
    <row r="206" spans="1:11" x14ac:dyDescent="0.25">
      <c r="A206" s="27"/>
      <c r="B206" s="40" t="s">
        <v>26</v>
      </c>
      <c r="C206" s="41"/>
      <c r="D206" s="41"/>
      <c r="E206" s="32">
        <v>226</v>
      </c>
      <c r="F206" s="32">
        <v>226</v>
      </c>
      <c r="G206" s="32">
        <v>226</v>
      </c>
      <c r="H206" s="32">
        <v>0</v>
      </c>
      <c r="I206" s="32"/>
      <c r="J206" s="9"/>
      <c r="K206" s="6"/>
    </row>
    <row r="207" spans="1:11" ht="30" x14ac:dyDescent="0.25">
      <c r="A207" s="27"/>
      <c r="B207" s="27"/>
      <c r="C207" s="39" t="s">
        <v>27</v>
      </c>
      <c r="D207" s="39" t="s">
        <v>265</v>
      </c>
      <c r="E207" s="29">
        <v>226</v>
      </c>
      <c r="F207" s="29">
        <v>226</v>
      </c>
      <c r="G207" s="29">
        <v>226</v>
      </c>
      <c r="H207" s="29">
        <v>0</v>
      </c>
      <c r="I207" s="29"/>
      <c r="J207" s="9"/>
      <c r="K207" s="6"/>
    </row>
    <row r="208" spans="1:11" x14ac:dyDescent="0.25">
      <c r="A208" s="27"/>
      <c r="B208" s="40" t="s">
        <v>28</v>
      </c>
      <c r="C208" s="41"/>
      <c r="D208" s="41"/>
      <c r="E208" s="32">
        <v>221</v>
      </c>
      <c r="F208" s="32">
        <v>221</v>
      </c>
      <c r="G208" s="32">
        <v>55</v>
      </c>
      <c r="H208" s="32">
        <v>166</v>
      </c>
      <c r="I208" s="32"/>
      <c r="J208" s="9"/>
      <c r="K208" s="6"/>
    </row>
    <row r="209" spans="1:11" x14ac:dyDescent="0.25">
      <c r="A209" s="27"/>
      <c r="B209" s="27"/>
      <c r="C209" s="39" t="s">
        <v>156</v>
      </c>
      <c r="D209" s="39" t="s">
        <v>316</v>
      </c>
      <c r="E209" s="29">
        <v>166</v>
      </c>
      <c r="F209" s="29">
        <v>166</v>
      </c>
      <c r="G209" s="29">
        <v>55</v>
      </c>
      <c r="H209" s="29">
        <v>111</v>
      </c>
      <c r="I209" s="29"/>
      <c r="J209" s="9"/>
      <c r="K209" s="6"/>
    </row>
    <row r="210" spans="1:11" x14ac:dyDescent="0.25">
      <c r="A210" s="27"/>
      <c r="B210" s="27"/>
      <c r="C210" s="39" t="s">
        <v>155</v>
      </c>
      <c r="D210" s="39" t="s">
        <v>315</v>
      </c>
      <c r="E210" s="29">
        <v>55</v>
      </c>
      <c r="F210" s="29">
        <v>55</v>
      </c>
      <c r="G210" s="29">
        <v>0</v>
      </c>
      <c r="H210" s="29">
        <v>55</v>
      </c>
      <c r="I210" s="29"/>
      <c r="J210" s="9"/>
      <c r="K210" s="6"/>
    </row>
    <row r="211" spans="1:11" x14ac:dyDescent="0.25">
      <c r="A211" s="33"/>
      <c r="B211" s="33"/>
      <c r="C211" s="58" t="s">
        <v>29</v>
      </c>
      <c r="D211" s="58" t="s">
        <v>266</v>
      </c>
      <c r="E211" s="35">
        <v>0</v>
      </c>
      <c r="F211" s="35">
        <v>0</v>
      </c>
      <c r="G211" s="35">
        <v>0</v>
      </c>
      <c r="H211" s="35">
        <v>0</v>
      </c>
      <c r="I211" s="35"/>
      <c r="J211" s="9"/>
      <c r="K211" s="6"/>
    </row>
    <row r="212" spans="1:11" x14ac:dyDescent="0.25">
      <c r="A212" s="16" t="s">
        <v>124</v>
      </c>
      <c r="B212" s="16"/>
      <c r="C212" s="17"/>
      <c r="D212" s="17"/>
      <c r="E212" s="18">
        <v>234757</v>
      </c>
      <c r="F212" s="18">
        <f>235036-150+100-132</f>
        <v>234854</v>
      </c>
      <c r="G212" s="18">
        <v>116272</v>
      </c>
      <c r="H212" s="18">
        <f>118764-150+100-132</f>
        <v>118582</v>
      </c>
      <c r="I212" s="18">
        <v>90998</v>
      </c>
      <c r="J212" s="9"/>
      <c r="K212" s="6"/>
    </row>
    <row r="213" spans="1:11" x14ac:dyDescent="0.25">
      <c r="A213" s="7"/>
      <c r="B213" s="7"/>
      <c r="C213" s="10"/>
      <c r="D213" s="5"/>
      <c r="E213" s="21"/>
      <c r="F213" s="21"/>
      <c r="G213" s="21"/>
      <c r="H213" s="22"/>
      <c r="I213" s="22"/>
    </row>
    <row r="214" spans="1:11" x14ac:dyDescent="0.2">
      <c r="A214" s="63" t="s">
        <v>334</v>
      </c>
      <c r="B214" s="63"/>
      <c r="C214" s="63"/>
      <c r="D214" s="63"/>
      <c r="E214" s="63"/>
      <c r="F214" s="63"/>
      <c r="G214" s="63"/>
      <c r="H214" s="63"/>
      <c r="I214" s="63"/>
    </row>
    <row r="215" spans="1:11" x14ac:dyDescent="0.2">
      <c r="A215" s="64" t="s">
        <v>268</v>
      </c>
      <c r="B215" s="64"/>
      <c r="C215" s="64"/>
      <c r="D215" s="64"/>
      <c r="E215" s="64"/>
      <c r="F215" s="64"/>
      <c r="G215" s="64"/>
      <c r="H215" s="64"/>
      <c r="I215" s="64"/>
    </row>
    <row r="216" spans="1:11" x14ac:dyDescent="0.2">
      <c r="A216" s="64" t="s">
        <v>340</v>
      </c>
      <c r="B216" s="64"/>
      <c r="C216" s="64"/>
      <c r="D216" s="64"/>
      <c r="E216" s="64"/>
      <c r="F216" s="64"/>
      <c r="G216" s="64"/>
      <c r="H216" s="64"/>
      <c r="I216" s="64"/>
    </row>
    <row r="217" spans="1:11" x14ac:dyDescent="0.2">
      <c r="A217" s="64" t="s">
        <v>339</v>
      </c>
      <c r="B217" s="64"/>
      <c r="C217" s="64"/>
      <c r="D217" s="64"/>
      <c r="E217" s="64"/>
      <c r="F217" s="64"/>
      <c r="G217" s="64"/>
      <c r="H217" s="64"/>
      <c r="I217" s="64"/>
    </row>
    <row r="218" spans="1:11" x14ac:dyDescent="0.2">
      <c r="A218" s="64" t="s">
        <v>336</v>
      </c>
      <c r="B218" s="64"/>
      <c r="C218" s="64"/>
      <c r="D218" s="64"/>
      <c r="E218" s="64"/>
      <c r="F218" s="64"/>
      <c r="G218" s="64"/>
      <c r="H218" s="64"/>
      <c r="I218" s="64"/>
    </row>
    <row r="219" spans="1:11" x14ac:dyDescent="0.2">
      <c r="A219" s="64" t="s">
        <v>269</v>
      </c>
      <c r="B219" s="64"/>
      <c r="C219" s="64"/>
      <c r="D219" s="64"/>
      <c r="E219" s="64"/>
      <c r="F219" s="64"/>
      <c r="G219" s="64"/>
      <c r="H219" s="64"/>
      <c r="I219" s="64"/>
    </row>
    <row r="220" spans="1:11" x14ac:dyDescent="0.2">
      <c r="A220" s="64" t="s">
        <v>270</v>
      </c>
      <c r="B220" s="64"/>
      <c r="C220" s="64"/>
      <c r="D220" s="64"/>
      <c r="E220" s="64"/>
      <c r="F220" s="64"/>
      <c r="G220" s="64"/>
      <c r="H220" s="64"/>
      <c r="I220" s="64"/>
    </row>
    <row r="221" spans="1:11" x14ac:dyDescent="0.2">
      <c r="A221" s="45"/>
      <c r="B221" s="46"/>
      <c r="C221" s="46"/>
      <c r="D221" s="47"/>
      <c r="E221" s="47"/>
      <c r="F221" s="48"/>
      <c r="G221" s="48"/>
      <c r="H221" s="48"/>
      <c r="I221" s="48"/>
    </row>
    <row r="222" spans="1:11" x14ac:dyDescent="0.2">
      <c r="A222" s="64" t="s">
        <v>271</v>
      </c>
      <c r="B222" s="64"/>
      <c r="C222" s="64"/>
      <c r="D222" s="64"/>
      <c r="E222" s="64"/>
      <c r="F222" s="64"/>
      <c r="G222" s="64"/>
      <c r="H222" s="64"/>
      <c r="I222" s="64"/>
    </row>
    <row r="223" spans="1:11" ht="26.25" customHeight="1" x14ac:dyDescent="0.25">
      <c r="A223" s="65" t="s">
        <v>272</v>
      </c>
      <c r="B223" s="65"/>
      <c r="C223" s="65"/>
      <c r="D223" s="65"/>
      <c r="E223" s="65"/>
      <c r="F223" s="65"/>
      <c r="G223" s="65"/>
      <c r="H223" s="65"/>
      <c r="I223" s="65"/>
    </row>
    <row r="224" spans="1:11" ht="15" customHeight="1" x14ac:dyDescent="0.2">
      <c r="A224" s="64" t="s">
        <v>273</v>
      </c>
      <c r="B224" s="64"/>
      <c r="C224" s="64"/>
      <c r="D224" s="64"/>
      <c r="E224" s="64"/>
      <c r="F224" s="64"/>
      <c r="G224" s="64"/>
      <c r="H224" s="64"/>
      <c r="I224" s="64"/>
    </row>
    <row r="225" spans="1:9" x14ac:dyDescent="0.2">
      <c r="A225" s="64" t="s">
        <v>274</v>
      </c>
      <c r="B225" s="64"/>
      <c r="C225" s="64"/>
      <c r="D225" s="64"/>
      <c r="E225" s="64"/>
      <c r="F225" s="64"/>
      <c r="G225" s="64"/>
      <c r="H225" s="64"/>
      <c r="I225" s="64"/>
    </row>
    <row r="226" spans="1:9" ht="15" customHeight="1" x14ac:dyDescent="0.25">
      <c r="A226" s="49" t="s">
        <v>277</v>
      </c>
      <c r="B226" s="49"/>
      <c r="C226" s="49"/>
      <c r="D226" s="49"/>
      <c r="E226" s="49"/>
      <c r="F226" s="50"/>
      <c r="G226" s="50"/>
      <c r="H226" s="50"/>
      <c r="I226" s="50"/>
    </row>
    <row r="227" spans="1:9" x14ac:dyDescent="0.2">
      <c r="A227" s="59" t="s">
        <v>275</v>
      </c>
      <c r="B227" s="59"/>
      <c r="C227" s="59"/>
      <c r="D227" s="59"/>
      <c r="E227" s="59"/>
      <c r="F227" s="59"/>
      <c r="G227" s="59"/>
      <c r="H227" s="59"/>
      <c r="I227" s="59"/>
    </row>
    <row r="228" spans="1:9" x14ac:dyDescent="0.2">
      <c r="A228" s="60" t="s">
        <v>276</v>
      </c>
      <c r="B228" s="60"/>
      <c r="C228" s="60"/>
      <c r="D228" s="60"/>
      <c r="E228" s="60"/>
      <c r="F228" s="60"/>
      <c r="G228" s="60"/>
      <c r="H228" s="60"/>
      <c r="I228" s="60"/>
    </row>
  </sheetData>
  <mergeCells count="14">
    <mergeCell ref="A227:I227"/>
    <mergeCell ref="A228:I228"/>
    <mergeCell ref="A1:C1"/>
    <mergeCell ref="A214:I214"/>
    <mergeCell ref="A215:I215"/>
    <mergeCell ref="A217:I217"/>
    <mergeCell ref="A218:I218"/>
    <mergeCell ref="A219:I219"/>
    <mergeCell ref="A220:I220"/>
    <mergeCell ref="A222:I222"/>
    <mergeCell ref="A223:I223"/>
    <mergeCell ref="A224:I224"/>
    <mergeCell ref="A225:I225"/>
    <mergeCell ref="A216:I216"/>
  </mergeCells>
  <pageMargins left="0.23622047244094491" right="0.23622047244094491" top="0.74803149606299213" bottom="0.74803149606299213" header="0.31496062992125984" footer="0.31496062992125984"/>
  <pageSetup paperSize="9" scale="77" fitToHeight="0" orientation="landscape" r:id="rId1"/>
  <headerFooter>
    <oddHeader xml:space="preserve">&amp;C&amp;18Subsidiestaat Programmabegroting 2021 gemeente Utrecht&amp;11
</oddHeader>
    <oddFooter>&amp;L&amp;8Geel gemarkeerde velden zijn wijzigingen t.o.v. de laatste gepubliceerde subsidiestaat (begroting 2021-oud) &amp;C&amp;8&amp;P&amp;R&amp;8Subsidiestaat Programmabegroting 2021 gemeente Utrech&amp;11t</oddFooter>
  </headerFooter>
  <rowBreaks count="10" manualBreakCount="10">
    <brk id="24" max="16383" man="1"/>
    <brk id="49" max="8" man="1"/>
    <brk id="67" max="16383" man="1"/>
    <brk id="94" max="8" man="1"/>
    <brk id="114" max="16383" man="1"/>
    <brk id="128" max="8" man="1"/>
    <brk id="142" max="16383" man="1"/>
    <brk id="160" max="16383" man="1"/>
    <brk id="177" max="8" man="1"/>
    <brk id="194"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2021</vt:lpstr>
      <vt:lpstr>'2021'!Afdruktitels</vt:lpstr>
    </vt:vector>
  </TitlesOfParts>
  <Company>Gemeente Utrecht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Kooij, Rien</dc:creator>
  <cp:lastModifiedBy>Wensink, Hanneke</cp:lastModifiedBy>
  <cp:lastPrinted>2020-09-08T13:18:59Z</cp:lastPrinted>
  <dcterms:created xsi:type="dcterms:W3CDTF">2020-03-25T12:23:09Z</dcterms:created>
  <dcterms:modified xsi:type="dcterms:W3CDTF">2020-09-22T07:18:00Z</dcterms:modified>
</cp:coreProperties>
</file>