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8920" windowHeight="15840"/>
  </bookViews>
  <sheets>
    <sheet name="begrotingsformat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4" i="1" l="1"/>
  <c r="C60" i="1"/>
  <c r="G57" i="1"/>
  <c r="H60" i="1"/>
  <c r="D60" i="1"/>
  <c r="E60" i="1"/>
  <c r="F60" i="1"/>
  <c r="G60" i="1"/>
  <c r="D131" i="1" l="1"/>
  <c r="E131" i="1"/>
  <c r="F131" i="1"/>
  <c r="G131" i="1"/>
  <c r="C131" i="1"/>
  <c r="D133" i="1"/>
  <c r="E133" i="1"/>
  <c r="F133" i="1"/>
  <c r="G133" i="1"/>
  <c r="C133" i="1"/>
  <c r="H136" i="1"/>
  <c r="B136" i="1" s="1"/>
  <c r="L142" i="1"/>
  <c r="G141" i="1" s="1"/>
  <c r="I142" i="1"/>
  <c r="D141" i="1" s="1"/>
  <c r="J142" i="1"/>
  <c r="E141" i="1" s="1"/>
  <c r="K142" i="1"/>
  <c r="F141" i="1" s="1"/>
  <c r="H142" i="1"/>
  <c r="C141" i="1" s="1"/>
  <c r="C105" i="1"/>
  <c r="B11" i="1"/>
  <c r="J180" i="1"/>
  <c r="J179" i="1"/>
  <c r="H180" i="1"/>
  <c r="H183" i="1" s="1"/>
  <c r="H179" i="1"/>
  <c r="F180" i="1"/>
  <c r="D180" i="1"/>
  <c r="H57" i="1"/>
  <c r="E57" i="1"/>
  <c r="D57" i="1"/>
  <c r="F57" i="1"/>
  <c r="G62" i="1"/>
  <c r="C57" i="1"/>
  <c r="C34" i="1"/>
  <c r="C21" i="1"/>
  <c r="C28" i="1" s="1"/>
  <c r="C36" i="1" s="1"/>
  <c r="C45" i="1" s="1"/>
  <c r="C62" i="1" s="1"/>
  <c r="C122" i="1"/>
  <c r="C7" i="1"/>
  <c r="C8" i="1" s="1"/>
  <c r="H36" i="1"/>
  <c r="H45" i="1"/>
  <c r="H62" i="1"/>
  <c r="G75" i="1"/>
  <c r="H75" i="1"/>
  <c r="F75" i="1"/>
  <c r="G73" i="1"/>
  <c r="G80" i="1" s="1"/>
  <c r="H73" i="1"/>
  <c r="G69" i="1"/>
  <c r="H69" i="1"/>
  <c r="H80" i="1" s="1"/>
  <c r="G36" i="1"/>
  <c r="G45" i="1"/>
  <c r="C75" i="1"/>
  <c r="K183" i="1"/>
  <c r="L179" i="1"/>
  <c r="I183" i="1"/>
  <c r="J181" i="1"/>
  <c r="J183" i="1" s="1"/>
  <c r="G183" i="1"/>
  <c r="H182" i="1"/>
  <c r="E183" i="1"/>
  <c r="F181" i="1"/>
  <c r="C183" i="1"/>
  <c r="D181" i="1"/>
  <c r="D179" i="1"/>
  <c r="D183" i="1" s="1"/>
  <c r="D121" i="1"/>
  <c r="E121" i="1"/>
  <c r="F121" i="1"/>
  <c r="G121" i="1"/>
  <c r="D122" i="1"/>
  <c r="E122" i="1"/>
  <c r="F122" i="1"/>
  <c r="G122" i="1"/>
  <c r="C121" i="1"/>
  <c r="J157" i="1"/>
  <c r="J171" i="1"/>
  <c r="H157" i="1"/>
  <c r="H171" i="1"/>
  <c r="G185" i="1" s="1"/>
  <c r="F157" i="1"/>
  <c r="F171" i="1" s="1"/>
  <c r="E185" i="1" s="1"/>
  <c r="D157" i="1"/>
  <c r="D171" i="1"/>
  <c r="C185" i="1" s="1"/>
  <c r="L157" i="1"/>
  <c r="L171" i="1"/>
  <c r="K185" i="1" s="1"/>
  <c r="K157" i="1"/>
  <c r="K171" i="1"/>
  <c r="E157" i="1"/>
  <c r="E171" i="1" s="1"/>
  <c r="G157" i="1"/>
  <c r="G171" i="1"/>
  <c r="I157" i="1"/>
  <c r="I171" i="1"/>
  <c r="C157" i="1"/>
  <c r="C171" i="1"/>
  <c r="F21" i="1"/>
  <c r="F28" i="1"/>
  <c r="F36" i="1" s="1"/>
  <c r="F45" i="1" s="1"/>
  <c r="F62" i="1" s="1"/>
  <c r="E21" i="1"/>
  <c r="E28" i="1" s="1"/>
  <c r="E36" i="1" s="1"/>
  <c r="E45" i="1" s="1"/>
  <c r="E62" i="1" s="1"/>
  <c r="E84" i="1" s="1"/>
  <c r="E87" i="1" s="1"/>
  <c r="D21" i="1"/>
  <c r="D28" i="1"/>
  <c r="D36" i="1" s="1"/>
  <c r="D45" i="1" s="1"/>
  <c r="D62" i="1" s="1"/>
  <c r="E105" i="1"/>
  <c r="F73" i="1"/>
  <c r="F69" i="1"/>
  <c r="F80" i="1" s="1"/>
  <c r="E75" i="1"/>
  <c r="E73" i="1"/>
  <c r="E69" i="1"/>
  <c r="D75" i="1"/>
  <c r="D73" i="1"/>
  <c r="D80" i="1" s="1"/>
  <c r="D69" i="1"/>
  <c r="F44" i="1"/>
  <c r="F34" i="1"/>
  <c r="E44" i="1"/>
  <c r="E34" i="1"/>
  <c r="D44" i="1"/>
  <c r="D34" i="1"/>
  <c r="C73" i="1"/>
  <c r="C69" i="1"/>
  <c r="C80" i="1" s="1"/>
  <c r="F179" i="1"/>
  <c r="F183" i="1" s="1"/>
  <c r="F182" i="1"/>
  <c r="H181" i="1"/>
  <c r="J182" i="1"/>
  <c r="L182" i="1"/>
  <c r="L181" i="1"/>
  <c r="L180" i="1"/>
  <c r="D182" i="1"/>
  <c r="E80" i="1"/>
  <c r="I185" i="1"/>
  <c r="L183" i="1"/>
  <c r="C108" i="1"/>
  <c r="C84" i="1" l="1"/>
  <c r="C87" i="1" s="1"/>
  <c r="H84" i="1"/>
  <c r="H87" i="1" s="1"/>
  <c r="G84" i="1"/>
  <c r="G87" i="1" s="1"/>
  <c r="F84" i="1"/>
  <c r="F87" i="1" s="1"/>
  <c r="D84" i="1"/>
  <c r="D87" i="1" s="1"/>
  <c r="D89" i="1" l="1"/>
</calcChain>
</file>

<file path=xl/comments1.xml><?xml version="1.0" encoding="utf-8"?>
<comments xmlns="http://schemas.openxmlformats.org/spreadsheetml/2006/main">
  <authors>
    <author>Sluijs, Willem van der</author>
  </authors>
  <commentList>
    <comment ref="C7" authorId="0">
      <text>
        <r>
          <rPr>
            <sz val="8"/>
            <color indexed="81"/>
            <rFont val="Tahoma"/>
            <family val="2"/>
          </rPr>
          <t>Het subsidiebedrag over 4 jaar moet overeenkomen met het aangevraagde subsidiebedrag in het digitale aanvraagformulier.  Het bedrag betreft een optelling van de opgegeven structurele subsidiebijdrage van de gemeente Utrecht in onderstaande meerjarenbegroting 2021-2024</t>
        </r>
      </text>
    </comment>
    <comment ref="C11" authorId="0">
      <text>
        <r>
          <rPr>
            <sz val="8"/>
            <color indexed="81"/>
            <rFont val="Tahoma"/>
            <family val="2"/>
          </rPr>
          <t>In deze cel kunt aangeven in welke sector(en) uw instelling zich begeeft als u als sector 'anders' heeft aangegeven.</t>
        </r>
      </text>
    </comment>
    <comment ref="B17" authorId="0">
      <text>
        <r>
          <rPr>
            <sz val="8"/>
            <color indexed="81"/>
            <rFont val="Tahoma"/>
            <family val="2"/>
          </rPr>
          <t xml:space="preserve">De bedragen in de meerjarenbegroting 2021-2024 en het aan te vragen subsidiebedrag bij de Gemeente Utrecht dienen te worden gebaseerd op prijspeil 2020.
</t>
        </r>
      </text>
    </comment>
    <comment ref="G17" authorId="0">
      <text>
        <r>
          <rPr>
            <sz val="8"/>
            <color indexed="81"/>
            <rFont val="Tahoma"/>
            <family val="2"/>
          </rPr>
          <t>In de kolommen 'realisatie 2018-2019' hoeven de eigen inkomsten alleen op hoofdniveau te worden meegegeven, zie grijs gearceerde cellen.</t>
        </r>
      </text>
    </comment>
    <comment ref="B89" authorId="0">
      <text>
        <r>
          <rPr>
            <sz val="8"/>
            <color indexed="81"/>
            <rFont val="Tahoma"/>
            <family val="2"/>
          </rPr>
          <t xml:space="preserve">Het totale exploitatieresultaat in de periode 2021-2024 dient te worden geraamd op saldo €0,-. 
</t>
        </r>
      </text>
    </comment>
    <comment ref="B92" authorId="0">
      <text>
        <r>
          <rPr>
            <sz val="8"/>
            <color indexed="81"/>
            <rFont val="Calibri"/>
            <family val="2"/>
          </rPr>
          <t>Het gaat hier om conceptcijfers die af mogen wijken van de definitieve cijfers die worden vastgesteld met de jaarrekening 2019. 
De balans hoeft enkel op hoofdniveau te worden ingevuld.</t>
        </r>
      </text>
    </comment>
    <comment ref="B130" authorId="0">
      <text>
        <r>
          <rPr>
            <sz val="8"/>
            <color indexed="81"/>
            <rFont val="Tahoma"/>
            <family val="2"/>
          </rPr>
          <t>Bij categorie 1b kunt u denken aan lasten voor afschrijving van het pand, groot en regulier onderhoud en overige gebouwgebonden kosten zoals  beheer, WOZ, verzekering etc.</t>
        </r>
      </text>
    </comment>
    <comment ref="B136" authorId="0">
      <text>
        <r>
          <rPr>
            <sz val="8"/>
            <color indexed="81"/>
            <rFont val="Tahoma"/>
            <family val="2"/>
          </rPr>
          <t>Onderdeel 5 is alleen van toepassing voor instellingen met de kernfuncties 'podium theater en dans' en 'podium muziek'. Instellingen met andere kernfuncties hoeven dit onderdeel niet in te vullen.</t>
        </r>
      </text>
    </comment>
    <comment ref="B145" authorId="0">
      <text>
        <r>
          <rPr>
            <sz val="8"/>
            <color indexed="81"/>
            <rFont val="Calibri"/>
            <family val="2"/>
          </rPr>
          <t xml:space="preserve">Onderdeel 6 hoeft alleen te worden ingevuld door producerende instellingen. Instellingen met enkel een presenterende functie hoeven onderdeel 6 niet in te vullen
</t>
        </r>
      </text>
    </comment>
    <comment ref="B155" authorId="0">
      <text>
        <r>
          <rPr>
            <sz val="8"/>
            <color indexed="81"/>
            <rFont val="Tahoma"/>
            <family val="2"/>
          </rPr>
          <t xml:space="preserve">Bij dit onderdeel kunt u het aantal verwachte activiteiten op locatie aangeven en het aantal verwachte bezoekers die de betreffende activiteiten op locatie gaan bezoeken en/ of het aantal deelnemers die op locatie aan de betreffende activiteiten gaan deelnemen. </t>
        </r>
      </text>
    </comment>
    <comment ref="B177" authorId="0">
      <text>
        <r>
          <rPr>
            <sz val="8"/>
            <color indexed="81"/>
            <rFont val="Tahoma"/>
            <family val="2"/>
          </rPr>
          <t>Mocht u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>geen informatie hebben over de leeftijdscategorie van de bezoekers en/ of deelnemers dan volstaat hier een schatting.</t>
        </r>
      </text>
    </comment>
    <comment ref="B185" authorId="0">
      <text>
        <r>
          <rPr>
            <sz val="8"/>
            <color indexed="81"/>
            <rFont val="Tahoma"/>
            <family val="2"/>
          </rPr>
          <t>Het totaal aantal bezoekers en deelnemers bij categorie 8 dient over een te stemmen met het totaal aantal bezoekers en deelnemers bij categorie 7.</t>
        </r>
      </text>
    </comment>
  </commentList>
</comments>
</file>

<file path=xl/sharedStrings.xml><?xml version="1.0" encoding="utf-8"?>
<sst xmlns="http://schemas.openxmlformats.org/spreadsheetml/2006/main" count="282" uniqueCount="214">
  <si>
    <t>EIGEN INKOMSTEN</t>
  </si>
  <si>
    <t>1a1</t>
  </si>
  <si>
    <t>Publieksinkomsten binnenland</t>
  </si>
  <si>
    <t>Recette (gezelschap, orkest)</t>
  </si>
  <si>
    <t>Uitkoop(gezelschap, orkest)</t>
  </si>
  <si>
    <t>Partage (gezelschap, orkest)</t>
  </si>
  <si>
    <t>Overige publieksinkomsten</t>
  </si>
  <si>
    <t>1a2</t>
  </si>
  <si>
    <t>Publieksinkomsten buitenland</t>
  </si>
  <si>
    <t>1a</t>
  </si>
  <si>
    <t>Publieksinkomsten</t>
  </si>
  <si>
    <t xml:space="preserve">1b </t>
  </si>
  <si>
    <t>Sponsorinkomsten</t>
  </si>
  <si>
    <t>1c1</t>
  </si>
  <si>
    <t>Vergoedingen coproducent</t>
  </si>
  <si>
    <t>1c2</t>
  </si>
  <si>
    <t>Overig</t>
  </si>
  <si>
    <t>1c</t>
  </si>
  <si>
    <t>Overige directe inkomsten</t>
  </si>
  <si>
    <t>Indirecte inkomsten</t>
  </si>
  <si>
    <t>3a</t>
  </si>
  <si>
    <t>Private middelen - particulieren incl. vriendenverenigingen</t>
  </si>
  <si>
    <t>3b</t>
  </si>
  <si>
    <t>Private middelen - bedrijven</t>
  </si>
  <si>
    <t>3c</t>
  </si>
  <si>
    <t>Private middelen - private fondsen</t>
  </si>
  <si>
    <t>3d</t>
  </si>
  <si>
    <t>Bijdragen uit private middelen</t>
  </si>
  <si>
    <t xml:space="preserve">SUBSIDIES </t>
  </si>
  <si>
    <t>Totaal structureel Provincie</t>
  </si>
  <si>
    <t>Totaal structureel Gemeente</t>
  </si>
  <si>
    <t>Totaal incidentele publieke subsidie</t>
  </si>
  <si>
    <t>Beheerslasten materieel</t>
  </si>
  <si>
    <t>1b</t>
  </si>
  <si>
    <t>Beheerlasten personeel</t>
  </si>
  <si>
    <t>Beheerslasten totaal</t>
  </si>
  <si>
    <t>2a</t>
  </si>
  <si>
    <t>Activiteitslasten materieel</t>
  </si>
  <si>
    <t>2b</t>
  </si>
  <si>
    <t>Activiteitslasten personeel</t>
  </si>
  <si>
    <t xml:space="preserve"> Activiteitslasten totaal</t>
  </si>
  <si>
    <t>Waarvan vast contract</t>
  </si>
  <si>
    <t>Waarvan tijdelijk contract</t>
  </si>
  <si>
    <t>Waarvan inhuur</t>
  </si>
  <si>
    <t xml:space="preserve">Saldo uit gewone bedrijfsvoering </t>
  </si>
  <si>
    <t>Saldo rentebaten / -lasten</t>
  </si>
  <si>
    <t>Saldo overige buitengewone baten / lasten</t>
  </si>
  <si>
    <t>Fte vast contract</t>
  </si>
  <si>
    <t>Fte tijdelijk contract</t>
  </si>
  <si>
    <t>Fte inhuur</t>
  </si>
  <si>
    <t>Totaal fte</t>
  </si>
  <si>
    <t>Vrijwilligers: fte</t>
  </si>
  <si>
    <t>Algemene reserve</t>
  </si>
  <si>
    <t>Financiële vaste activa</t>
  </si>
  <si>
    <t>Immateriële vaste activa</t>
  </si>
  <si>
    <t>Liquide middelen</t>
  </si>
  <si>
    <t>Materiële vaste activa</t>
  </si>
  <si>
    <t>Totaal eigen vermogen</t>
  </si>
  <si>
    <t>Voorraden</t>
  </si>
  <si>
    <t>Vorderingen</t>
  </si>
  <si>
    <t xml:space="preserve">Totaal personeelslasten </t>
  </si>
  <si>
    <t>TOTAAL EIGEN INKOMSTEN</t>
  </si>
  <si>
    <t>TOTAAL SUBSIDIES</t>
  </si>
  <si>
    <t>BATEN</t>
  </si>
  <si>
    <t>CAT.</t>
  </si>
  <si>
    <t>TOTAAL LASTEN</t>
  </si>
  <si>
    <t>Spec.</t>
  </si>
  <si>
    <t>LASTEN</t>
  </si>
  <si>
    <t>EXPLOITATIERESULTAAT</t>
  </si>
  <si>
    <t>TOTAAL BATEN</t>
  </si>
  <si>
    <t>RESULTAAT</t>
  </si>
  <si>
    <t>31.12.2019</t>
  </si>
  <si>
    <t>Voorzieningen</t>
  </si>
  <si>
    <t>Bestemmingsreserve(s)</t>
  </si>
  <si>
    <t>Bestemmingsfondsen</t>
  </si>
  <si>
    <t>Langlopende schulden</t>
  </si>
  <si>
    <t>Kortlopende schulden</t>
  </si>
  <si>
    <t>Totaal vreemd vermogen</t>
  </si>
  <si>
    <t>Totaal passiva</t>
  </si>
  <si>
    <t xml:space="preserve">Totaal activa </t>
  </si>
  <si>
    <t>Totaal vaste activa</t>
  </si>
  <si>
    <t>Totaal vlottende activa</t>
  </si>
  <si>
    <t>MEERJARENRAMING</t>
  </si>
  <si>
    <t>GEREALISEERD</t>
  </si>
  <si>
    <t>2021-2024</t>
  </si>
  <si>
    <t>ja</t>
  </si>
  <si>
    <t>2017-2020</t>
  </si>
  <si>
    <t>Instellingsgegevens</t>
  </si>
  <si>
    <t>Statutaire naam</t>
  </si>
  <si>
    <t>Roepnaam</t>
  </si>
  <si>
    <t>Rechtsvorm</t>
  </si>
  <si>
    <t>Sector</t>
  </si>
  <si>
    <t xml:space="preserve">ja </t>
  </si>
  <si>
    <t>BEGROTING</t>
  </si>
  <si>
    <t>1. EXPLOITATIE</t>
  </si>
  <si>
    <t>ACTIVA</t>
  </si>
  <si>
    <t>PASSIVA</t>
  </si>
  <si>
    <t>3. PERSONEEL</t>
  </si>
  <si>
    <t>1a1a</t>
  </si>
  <si>
    <t>1a1b</t>
  </si>
  <si>
    <t>1a1c</t>
  </si>
  <si>
    <t>1a1d</t>
  </si>
  <si>
    <t>1a1e</t>
  </si>
  <si>
    <t>Binnenstad</t>
  </si>
  <si>
    <t>Leidsche Rijn</t>
  </si>
  <si>
    <t>Noordoost</t>
  </si>
  <si>
    <t>Noordwest</t>
  </si>
  <si>
    <t>Oost</t>
  </si>
  <si>
    <t>Overvecht</t>
  </si>
  <si>
    <t>Vleuten- De Meern</t>
  </si>
  <si>
    <t>West</t>
  </si>
  <si>
    <t>Zuid</t>
  </si>
  <si>
    <t>Zuidwest</t>
  </si>
  <si>
    <t>Private middelen - overig</t>
  </si>
  <si>
    <t>Aantal nieuwe producties</t>
  </si>
  <si>
    <t>Aantal reprises</t>
  </si>
  <si>
    <t>doelgroep</t>
  </si>
  <si>
    <t>9. FAIR PRACTICE</t>
  </si>
  <si>
    <t>Kind (0-12 jaar)</t>
  </si>
  <si>
    <t>VERWACHT EXPLOITATIERESULTAAT 2020</t>
  </si>
  <si>
    <t>totaal</t>
  </si>
  <si>
    <t>VERWACHT EIGEN VERMOGEN ULTIMO 2020</t>
  </si>
  <si>
    <t>BEGROTINGS- EN KENGETALLENFORMAT AANVRAGEN CULTUURNOTA 2021-2024</t>
  </si>
  <si>
    <t>1d</t>
  </si>
  <si>
    <t>1e</t>
  </si>
  <si>
    <t>1f</t>
  </si>
  <si>
    <t>1g</t>
  </si>
  <si>
    <t>1h</t>
  </si>
  <si>
    <t>1i</t>
  </si>
  <si>
    <t>1j</t>
  </si>
  <si>
    <t>Past uw organisatie alle principes van de Cultural Governance Code toe</t>
  </si>
  <si>
    <t>10. Cultural Governance</t>
  </si>
  <si>
    <t>Past uw instelling de Fair Practice code toe</t>
  </si>
  <si>
    <t>aantal activiteiten</t>
  </si>
  <si>
    <t>Buitenland</t>
  </si>
  <si>
    <t>Stad Utrecht</t>
  </si>
  <si>
    <t>huurlasten per jaar</t>
  </si>
  <si>
    <t>aantal m2 (Bruto vloeroppervlak)</t>
  </si>
  <si>
    <t>4. Huisvesting</t>
  </si>
  <si>
    <t>aantal medewerkers vast contract</t>
  </si>
  <si>
    <t>aantal medewerkers tijdelijk contract</t>
  </si>
  <si>
    <t>Vrijwilligers: aantal personen</t>
  </si>
  <si>
    <t>aantal medewerkers inhuur</t>
  </si>
  <si>
    <t>totaal medewerkers</t>
  </si>
  <si>
    <t>Oudere (65+)</t>
  </si>
  <si>
    <t>gevraagd subsidiebedrag over 4 jaar</t>
  </si>
  <si>
    <t>percentage</t>
  </si>
  <si>
    <t>aantal bezoekers en deelnemers</t>
  </si>
  <si>
    <t>CONTROLEREGEL MEERJARENRESULTAAT</t>
  </si>
  <si>
    <t>6. Producties</t>
  </si>
  <si>
    <t>7. Publieksactiviteiten</t>
  </si>
  <si>
    <t>CONTROLEREGEL TOTAAL BEZOEKERS EN DEELNEMERS</t>
  </si>
  <si>
    <t>2.1 BALANS (CONCEPT)</t>
  </si>
  <si>
    <t>Totaal structureel publieke subsidie overig</t>
  </si>
  <si>
    <r>
      <t xml:space="preserve">provincie Utrecht </t>
    </r>
    <r>
      <rPr>
        <sz val="9"/>
        <color indexed="8"/>
        <rFont val="Calibri"/>
        <family val="2"/>
      </rPr>
      <t>(excl. stad Utrecht)</t>
    </r>
  </si>
  <si>
    <r>
      <t>Nederland</t>
    </r>
    <r>
      <rPr>
        <sz val="9"/>
        <color indexed="8"/>
        <rFont val="Calibri"/>
        <family val="2"/>
      </rPr>
      <t xml:space="preserve"> (excl. stad en provincie Utrecht)</t>
    </r>
  </si>
  <si>
    <t>8. Publieksbereik</t>
  </si>
  <si>
    <t>7a</t>
  </si>
  <si>
    <t>7b</t>
  </si>
  <si>
    <t>7c</t>
  </si>
  <si>
    <t>7d</t>
  </si>
  <si>
    <t>7e</t>
  </si>
  <si>
    <t>Fonds Podiumkunsten</t>
  </si>
  <si>
    <t xml:space="preserve">     Totaal structureel Rijk (BIS)</t>
  </si>
  <si>
    <t>Fonds Cultuurparticipatie</t>
  </si>
  <si>
    <t>Filmfonds</t>
  </si>
  <si>
    <t>Letterenfonds</t>
  </si>
  <si>
    <t>Fonds Creatieve industrie</t>
  </si>
  <si>
    <t>7f</t>
  </si>
  <si>
    <t>Mondriaanfonds</t>
  </si>
  <si>
    <t>Totaal landelijke fondsen</t>
  </si>
  <si>
    <t>Directe inkomsten (som 1a, 1b en 1c)</t>
  </si>
  <si>
    <t xml:space="preserve">gevraagd subsidiebedrag per jaar (gemiddeld) </t>
  </si>
  <si>
    <t>2c</t>
  </si>
  <si>
    <t>Kaartverkoop (musea, presentatie-instelling, podia)</t>
  </si>
  <si>
    <t>Kernfunctie</t>
  </si>
  <si>
    <t>nee</t>
  </si>
  <si>
    <t>sector</t>
  </si>
  <si>
    <t>functie</t>
  </si>
  <si>
    <t>wijken</t>
  </si>
  <si>
    <t>Beeldende kunst</t>
  </si>
  <si>
    <t>Podium muziek</t>
  </si>
  <si>
    <t>Cultuureducatie, -participatie en Amateurkunst</t>
  </si>
  <si>
    <t>Podium theater en dans</t>
  </si>
  <si>
    <t>Film</t>
  </si>
  <si>
    <t>Presentatie Beeldende Kunst</t>
  </si>
  <si>
    <t>Literatuur</t>
  </si>
  <si>
    <t>Presentatie Literatuur</t>
  </si>
  <si>
    <t>Musea</t>
  </si>
  <si>
    <t>Festival</t>
  </si>
  <si>
    <t>Muziek</t>
  </si>
  <si>
    <t>Muziekensemble</t>
  </si>
  <si>
    <t>Theater en dans</t>
  </si>
  <si>
    <t>Theatergezelschap</t>
  </si>
  <si>
    <t>Dansgezelschap</t>
  </si>
  <si>
    <t>Beeldend kunstenaar</t>
  </si>
  <si>
    <t>Wijkcultuurhuis</t>
  </si>
  <si>
    <t>overig</t>
  </si>
  <si>
    <t>Digitale cultuur</t>
  </si>
  <si>
    <t>Anders</t>
  </si>
  <si>
    <t>Cross-disciplinair</t>
  </si>
  <si>
    <t>Jongere (13-18 jaar)</t>
  </si>
  <si>
    <t>Volwassene (19-65 jaar)</t>
  </si>
  <si>
    <t>Aantal activiteiten</t>
  </si>
  <si>
    <t>Totaal aantal bezoekers</t>
  </si>
  <si>
    <t>Capaciteit zalen (aantal stoelen en/ of staanplaatsen)</t>
  </si>
  <si>
    <t>Bezettingsgraad in %</t>
  </si>
  <si>
    <t>5. Bezettingsgraad podia</t>
  </si>
  <si>
    <t>Totaal huisvestingslasten per jaar</t>
  </si>
  <si>
    <t>Overige gebouw gebonden kosten per jaar</t>
  </si>
  <si>
    <t xml:space="preserve">                                           GEREALISEERD</t>
  </si>
  <si>
    <t xml:space="preserve">                                                              REALISATIE</t>
  </si>
  <si>
    <t xml:space="preserve">                                                  MEERJARENRAMING</t>
  </si>
  <si>
    <t xml:space="preserve">                                                 MEERJARENRAMING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</si>
</sst>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64" formatCode="_ * #,##0.0_ ;_ * \-#,##0.0_ ;_ * &quot;-&quot;_ ;_ @_ "/>
    <numFmt numFmtId="165" formatCode="0.0"/>
  </numFmts>
  <fonts count="22" x14ac:knownFonts="1">
    <font>
      <sz val="9"/>
      <color theme="1"/>
      <name val="Lucida Sans Unicode"/>
      <family val="2"/>
    </font>
    <font>
      <sz val="8"/>
      <color indexed="81"/>
      <name val="Tahoma"/>
      <family val="2"/>
    </font>
    <font>
      <sz val="8"/>
      <color indexed="81"/>
      <name val="Calibri"/>
      <family val="2"/>
    </font>
    <font>
      <sz val="9"/>
      <color indexed="8"/>
      <name val="Calibri"/>
      <family val="2"/>
    </font>
    <font>
      <b/>
      <sz val="8"/>
      <color indexed="81"/>
      <name val="Tahoma"/>
      <family val="2"/>
    </font>
    <font>
      <sz val="9"/>
      <color theme="1"/>
      <name val="Lucida Sans Unicode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Lucida Sans Unicode"/>
      <family val="2"/>
    </font>
    <font>
      <sz val="11"/>
      <color rgb="FF000000"/>
      <name val="Verdana"/>
      <family val="2"/>
    </font>
    <font>
      <b/>
      <sz val="11"/>
      <color rgb="FFFF0000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Lucida Sans Unicode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Lucida Sans Unicode"/>
      <family val="2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/>
  </cellStyleXfs>
  <cellXfs count="183">
    <xf numFmtId="0" fontId="0" fillId="0" borderId="0" xfId="0"/>
    <xf numFmtId="0" fontId="7" fillId="0" borderId="0" xfId="0" applyFont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6" fillId="0" borderId="0" xfId="0" applyFont="1" applyProtection="1"/>
    <xf numFmtId="0" fontId="6" fillId="0" borderId="0" xfId="0" applyFont="1" applyAlignment="1" applyProtection="1">
      <alignment vertical="center"/>
    </xf>
    <xf numFmtId="0" fontId="9" fillId="0" borderId="0" xfId="0" applyFont="1" applyProtection="1"/>
    <xf numFmtId="0" fontId="6" fillId="2" borderId="1" xfId="0" applyFont="1" applyFill="1" applyBorder="1" applyProtection="1">
      <protection locked="0"/>
    </xf>
    <xf numFmtId="0" fontId="10" fillId="0" borderId="0" xfId="2" applyFont="1" applyBorder="1" applyAlignment="1" applyProtection="1">
      <alignment vertical="center"/>
    </xf>
    <xf numFmtId="0" fontId="6" fillId="0" borderId="0" xfId="0" applyFont="1" applyBorder="1" applyProtection="1"/>
    <xf numFmtId="0" fontId="11" fillId="0" borderId="0" xfId="0" applyFont="1" applyAlignment="1" applyProtection="1">
      <alignment vertical="center"/>
    </xf>
    <xf numFmtId="0" fontId="8" fillId="0" borderId="0" xfId="0" applyFont="1" applyFill="1" applyBorder="1" applyAlignment="1" applyProtection="1">
      <alignment vertical="center" wrapText="1"/>
    </xf>
    <xf numFmtId="0" fontId="8" fillId="0" borderId="2" xfId="0" applyFont="1" applyFill="1" applyBorder="1" applyAlignment="1" applyProtection="1">
      <alignment vertical="center" wrapText="1"/>
    </xf>
    <xf numFmtId="0" fontId="6" fillId="0" borderId="3" xfId="0" applyFont="1" applyFill="1" applyBorder="1" applyAlignment="1" applyProtection="1">
      <alignment horizontal="left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right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vertical="center" wrapText="1"/>
    </xf>
    <xf numFmtId="41" fontId="8" fillId="0" borderId="6" xfId="0" applyNumberFormat="1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horizontal="left" vertical="center" wrapText="1" indent="3"/>
    </xf>
    <xf numFmtId="41" fontId="6" fillId="0" borderId="6" xfId="0" applyNumberFormat="1" applyFont="1" applyFill="1" applyBorder="1" applyAlignment="1" applyProtection="1">
      <alignment vertical="center" wrapText="1"/>
    </xf>
    <xf numFmtId="41" fontId="9" fillId="0" borderId="0" xfId="0" applyNumberFormat="1" applyFont="1" applyProtection="1"/>
    <xf numFmtId="0" fontId="6" fillId="0" borderId="6" xfId="0" applyFont="1" applyBorder="1" applyAlignment="1" applyProtection="1">
      <alignment horizontal="left" vertical="center" wrapText="1" indent="4"/>
    </xf>
    <xf numFmtId="41" fontId="6" fillId="2" borderId="6" xfId="0" applyNumberFormat="1" applyFont="1" applyFill="1" applyBorder="1" applyAlignment="1" applyProtection="1">
      <alignment vertical="center" wrapText="1"/>
      <protection locked="0"/>
    </xf>
    <xf numFmtId="41" fontId="12" fillId="0" borderId="4" xfId="0" applyNumberFormat="1" applyFont="1" applyFill="1" applyBorder="1" applyAlignment="1" applyProtection="1">
      <alignment vertical="center" wrapText="1"/>
    </xf>
    <xf numFmtId="0" fontId="6" fillId="0" borderId="6" xfId="0" applyFont="1" applyBorder="1" applyAlignment="1" applyProtection="1">
      <alignment horizontal="left" vertical="center" wrapText="1" indent="1"/>
    </xf>
    <xf numFmtId="41" fontId="6" fillId="0" borderId="6" xfId="0" applyNumberFormat="1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4" xfId="0" applyFont="1" applyBorder="1" applyAlignment="1" applyProtection="1">
      <alignment vertical="center" wrapText="1"/>
    </xf>
    <xf numFmtId="41" fontId="6" fillId="0" borderId="4" xfId="0" applyNumberFormat="1" applyFont="1" applyBorder="1" applyAlignment="1" applyProtection="1">
      <alignment vertical="center" wrapText="1"/>
    </xf>
    <xf numFmtId="41" fontId="6" fillId="2" borderId="4" xfId="0" applyNumberFormat="1" applyFont="1" applyFill="1" applyBorder="1" applyAlignment="1" applyProtection="1">
      <alignment vertical="center" wrapText="1"/>
      <protection locked="0"/>
    </xf>
    <xf numFmtId="0" fontId="6" fillId="0" borderId="7" xfId="0" applyFont="1" applyBorder="1" applyAlignment="1" applyProtection="1">
      <alignment vertical="center" wrapText="1"/>
    </xf>
    <xf numFmtId="41" fontId="6" fillId="0" borderId="7" xfId="0" applyNumberFormat="1" applyFont="1" applyBorder="1" applyAlignment="1" applyProtection="1">
      <alignment vertical="center" wrapText="1"/>
    </xf>
    <xf numFmtId="0" fontId="8" fillId="0" borderId="4" xfId="0" applyFont="1" applyBorder="1" applyAlignment="1" applyProtection="1">
      <alignment vertical="center" wrapText="1"/>
    </xf>
    <xf numFmtId="41" fontId="8" fillId="0" borderId="4" xfId="0" applyNumberFormat="1" applyFont="1" applyBorder="1" applyAlignment="1" applyProtection="1">
      <alignment vertical="center" wrapText="1"/>
    </xf>
    <xf numFmtId="0" fontId="6" fillId="0" borderId="1" xfId="0" applyFont="1" applyBorder="1" applyAlignment="1" applyProtection="1">
      <alignment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41" fontId="6" fillId="2" borderId="8" xfId="0" applyNumberFormat="1" applyFont="1" applyFill="1" applyBorder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horizontal="left" vertical="center" wrapText="1" indent="1"/>
    </xf>
    <xf numFmtId="41" fontId="6" fillId="2" borderId="3" xfId="0" applyNumberFormat="1" applyFont="1" applyFill="1" applyBorder="1" applyAlignment="1" applyProtection="1">
      <alignment vertical="center" wrapText="1"/>
      <protection locked="0"/>
    </xf>
    <xf numFmtId="41" fontId="6" fillId="0" borderId="8" xfId="0" applyNumberFormat="1" applyFont="1" applyBorder="1" applyAlignment="1" applyProtection="1">
      <alignment vertical="center" wrapText="1"/>
    </xf>
    <xf numFmtId="41" fontId="6" fillId="0" borderId="5" xfId="0" applyNumberFormat="1" applyFont="1" applyBorder="1" applyAlignment="1" applyProtection="1">
      <alignment vertical="center" wrapText="1"/>
    </xf>
    <xf numFmtId="0" fontId="13" fillId="0" borderId="6" xfId="0" applyFont="1" applyBorder="1" applyAlignment="1" applyProtection="1">
      <alignment horizontal="left" vertical="center" wrapText="1" indent="1"/>
    </xf>
    <xf numFmtId="41" fontId="13" fillId="2" borderId="6" xfId="0" applyNumberFormat="1" applyFont="1" applyFill="1" applyBorder="1" applyAlignment="1" applyProtection="1">
      <alignment vertical="center" wrapText="1"/>
      <protection locked="0"/>
    </xf>
    <xf numFmtId="41" fontId="13" fillId="2" borderId="8" xfId="0" applyNumberFormat="1" applyFont="1" applyFill="1" applyBorder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7" xfId="0" applyFont="1" applyBorder="1" applyAlignment="1" applyProtection="1">
      <alignment vertical="center" wrapText="1"/>
    </xf>
    <xf numFmtId="41" fontId="6" fillId="0" borderId="9" xfId="0" applyNumberFormat="1" applyFont="1" applyBorder="1" applyAlignment="1" applyProtection="1">
      <alignment vertical="center" wrapText="1"/>
    </xf>
    <xf numFmtId="41" fontId="8" fillId="0" borderId="3" xfId="0" applyNumberFormat="1" applyFont="1" applyBorder="1" applyAlignment="1" applyProtection="1">
      <alignment vertical="center" wrapText="1"/>
    </xf>
    <xf numFmtId="41" fontId="6" fillId="0" borderId="0" xfId="0" applyNumberFormat="1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vertical="center" wrapText="1"/>
    </xf>
    <xf numFmtId="0" fontId="14" fillId="0" borderId="0" xfId="0" applyFont="1" applyBorder="1" applyAlignment="1" applyProtection="1">
      <alignment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vertical="center" wrapText="1"/>
    </xf>
    <xf numFmtId="0" fontId="6" fillId="0" borderId="9" xfId="0" applyFont="1" applyBorder="1" applyAlignment="1" applyProtection="1">
      <alignment vertical="center" wrapText="1"/>
    </xf>
    <xf numFmtId="41" fontId="6" fillId="2" borderId="7" xfId="0" applyNumberFormat="1" applyFont="1" applyFill="1" applyBorder="1" applyAlignment="1" applyProtection="1">
      <alignment vertical="center" wrapText="1"/>
      <protection locked="0"/>
    </xf>
    <xf numFmtId="41" fontId="6" fillId="2" borderId="9" xfId="0" applyNumberFormat="1" applyFont="1" applyFill="1" applyBorder="1" applyAlignment="1" applyProtection="1">
      <alignment vertical="center" wrapText="1"/>
      <protection locked="0"/>
    </xf>
    <xf numFmtId="0" fontId="8" fillId="0" borderId="3" xfId="0" applyFont="1" applyBorder="1" applyAlignment="1" applyProtection="1">
      <alignment vertical="center" wrapText="1"/>
    </xf>
    <xf numFmtId="41" fontId="8" fillId="0" borderId="0" xfId="0" applyNumberFormat="1" applyFont="1" applyBorder="1" applyAlignment="1" applyProtection="1">
      <alignment vertical="center" wrapText="1"/>
    </xf>
    <xf numFmtId="0" fontId="15" fillId="0" borderId="1" xfId="0" applyFont="1" applyBorder="1" applyAlignment="1" applyProtection="1">
      <alignment vertical="center" wrapText="1"/>
    </xf>
    <xf numFmtId="0" fontId="15" fillId="0" borderId="0" xfId="0" applyFont="1" applyBorder="1" applyAlignment="1" applyProtection="1">
      <alignment vertical="center" wrapText="1"/>
    </xf>
    <xf numFmtId="41" fontId="15" fillId="0" borderId="0" xfId="0" applyNumberFormat="1" applyFont="1" applyBorder="1" applyAlignment="1" applyProtection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left" vertical="center"/>
    </xf>
    <xf numFmtId="0" fontId="16" fillId="0" borderId="11" xfId="0" applyFont="1" applyBorder="1" applyAlignment="1" applyProtection="1">
      <alignment horizontal="left"/>
    </xf>
    <xf numFmtId="0" fontId="16" fillId="0" borderId="10" xfId="0" applyFont="1" applyBorder="1" applyAlignment="1" applyProtection="1">
      <alignment horizontal="left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/>
    </xf>
    <xf numFmtId="0" fontId="8" fillId="0" borderId="0" xfId="0" applyFont="1" applyProtection="1"/>
    <xf numFmtId="0" fontId="6" fillId="0" borderId="3" xfId="0" applyFont="1" applyBorder="1" applyAlignment="1" applyProtection="1">
      <alignment vertical="center" wrapText="1"/>
    </xf>
    <xf numFmtId="0" fontId="6" fillId="0" borderId="5" xfId="0" applyFont="1" applyBorder="1" applyAlignment="1" applyProtection="1">
      <alignment vertical="center" wrapText="1"/>
    </xf>
    <xf numFmtId="41" fontId="8" fillId="0" borderId="9" xfId="0" applyNumberFormat="1" applyFont="1" applyBorder="1" applyAlignment="1" applyProtection="1">
      <alignment vertical="center" wrapText="1"/>
    </xf>
    <xf numFmtId="41" fontId="8" fillId="0" borderId="7" xfId="0" applyNumberFormat="1" applyFont="1" applyBorder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0" fontId="8" fillId="0" borderId="1" xfId="0" applyFont="1" applyBorder="1" applyProtection="1"/>
    <xf numFmtId="41" fontId="6" fillId="2" borderId="1" xfId="0" applyNumberFormat="1" applyFont="1" applyFill="1" applyBorder="1" applyProtection="1">
      <protection locked="0"/>
    </xf>
    <xf numFmtId="41" fontId="6" fillId="0" borderId="1" xfId="0" applyNumberFormat="1" applyFont="1" applyBorder="1" applyProtection="1"/>
    <xf numFmtId="0" fontId="8" fillId="0" borderId="5" xfId="0" applyFont="1" applyBorder="1" applyAlignment="1" applyProtection="1">
      <alignment vertical="center" wrapText="1"/>
    </xf>
    <xf numFmtId="0" fontId="6" fillId="0" borderId="12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vertical="center" wrapText="1"/>
      <protection locked="0"/>
    </xf>
    <xf numFmtId="0" fontId="6" fillId="2" borderId="6" xfId="0" applyFont="1" applyFill="1" applyBorder="1" applyAlignment="1" applyProtection="1">
      <alignment vertical="center" wrapText="1"/>
      <protection locked="0"/>
    </xf>
    <xf numFmtId="0" fontId="6" fillId="2" borderId="7" xfId="0" applyFont="1" applyFill="1" applyBorder="1" applyAlignment="1" applyProtection="1">
      <alignment vertical="center" wrapText="1"/>
      <protection locked="0"/>
    </xf>
    <xf numFmtId="0" fontId="8" fillId="0" borderId="8" xfId="0" applyFont="1" applyBorder="1" applyAlignment="1" applyProtection="1">
      <alignment vertical="center" wrapText="1"/>
    </xf>
    <xf numFmtId="165" fontId="6" fillId="2" borderId="4" xfId="0" applyNumberFormat="1" applyFont="1" applyFill="1" applyBorder="1" applyAlignment="1" applyProtection="1">
      <alignment vertical="center" wrapText="1"/>
      <protection locked="0"/>
    </xf>
    <xf numFmtId="165" fontId="6" fillId="2" borderId="12" xfId="0" applyNumberFormat="1" applyFont="1" applyFill="1" applyBorder="1" applyAlignment="1" applyProtection="1">
      <alignment vertical="center" wrapText="1"/>
      <protection locked="0"/>
    </xf>
    <xf numFmtId="1" fontId="6" fillId="0" borderId="0" xfId="0" applyNumberFormat="1" applyFont="1" applyBorder="1" applyAlignment="1" applyProtection="1">
      <alignment vertical="center" wrapText="1"/>
    </xf>
    <xf numFmtId="0" fontId="8" fillId="0" borderId="1" xfId="0" applyFont="1" applyBorder="1" applyAlignment="1" applyProtection="1">
      <alignment vertical="center" wrapText="1"/>
    </xf>
    <xf numFmtId="164" fontId="6" fillId="2" borderId="6" xfId="0" applyNumberFormat="1" applyFont="1" applyFill="1" applyBorder="1" applyAlignment="1" applyProtection="1">
      <alignment vertical="center" wrapText="1"/>
      <protection locked="0"/>
    </xf>
    <xf numFmtId="0" fontId="6" fillId="2" borderId="8" xfId="0" applyFont="1" applyFill="1" applyBorder="1" applyAlignment="1" applyProtection="1">
      <alignment vertical="center" wrapText="1"/>
      <protection locked="0"/>
    </xf>
    <xf numFmtId="1" fontId="6" fillId="2" borderId="13" xfId="0" applyNumberFormat="1" applyFont="1" applyFill="1" applyBorder="1" applyAlignment="1" applyProtection="1">
      <alignment vertical="center" wrapText="1"/>
      <protection locked="0"/>
    </xf>
    <xf numFmtId="1" fontId="6" fillId="2" borderId="5" xfId="0" applyNumberFormat="1" applyFont="1" applyFill="1" applyBorder="1" applyAlignment="1" applyProtection="1">
      <alignment vertical="center" wrapText="1"/>
      <protection locked="0"/>
    </xf>
    <xf numFmtId="164" fontId="6" fillId="2" borderId="7" xfId="0" applyNumberFormat="1" applyFont="1" applyFill="1" applyBorder="1" applyAlignment="1" applyProtection="1">
      <alignment vertical="center" wrapText="1"/>
      <protection locked="0"/>
    </xf>
    <xf numFmtId="0" fontId="6" fillId="2" borderId="9" xfId="0" applyFont="1" applyFill="1" applyBorder="1" applyAlignment="1" applyProtection="1">
      <alignment vertical="center" wrapText="1"/>
      <protection locked="0"/>
    </xf>
    <xf numFmtId="1" fontId="13" fillId="2" borderId="14" xfId="0" applyNumberFormat="1" applyFont="1" applyFill="1" applyBorder="1" applyAlignment="1" applyProtection="1">
      <alignment vertical="center" wrapText="1"/>
      <protection locked="0"/>
    </xf>
    <xf numFmtId="41" fontId="17" fillId="0" borderId="0" xfId="0" applyNumberFormat="1" applyFont="1" applyFill="1" applyBorder="1"/>
    <xf numFmtId="0" fontId="17" fillId="0" borderId="6" xfId="0" applyFont="1" applyBorder="1" applyProtection="1"/>
    <xf numFmtId="9" fontId="8" fillId="0" borderId="1" xfId="1" applyFont="1" applyBorder="1" applyAlignment="1" applyProtection="1">
      <alignment vertical="center" wrapText="1"/>
    </xf>
    <xf numFmtId="0" fontId="17" fillId="0" borderId="0" xfId="0" applyFont="1" applyProtection="1"/>
    <xf numFmtId="1" fontId="6" fillId="2" borderId="4" xfId="0" applyNumberFormat="1" applyFont="1" applyFill="1" applyBorder="1" applyAlignment="1" applyProtection="1">
      <alignment vertical="center" wrapText="1"/>
      <protection locked="0"/>
    </xf>
    <xf numFmtId="1" fontId="6" fillId="2" borderId="12" xfId="0" applyNumberFormat="1" applyFont="1" applyFill="1" applyBorder="1" applyAlignment="1" applyProtection="1">
      <alignment vertical="center" wrapText="1"/>
      <protection locked="0"/>
    </xf>
    <xf numFmtId="1" fontId="6" fillId="0" borderId="1" xfId="0" applyNumberFormat="1" applyFont="1" applyBorder="1" applyAlignment="1" applyProtection="1">
      <alignment vertical="center" wrapText="1"/>
    </xf>
    <xf numFmtId="0" fontId="6" fillId="0" borderId="15" xfId="0" applyFont="1" applyBorder="1" applyAlignment="1" applyProtection="1">
      <alignment vertical="center" wrapText="1"/>
    </xf>
    <xf numFmtId="0" fontId="6" fillId="0" borderId="13" xfId="0" applyFont="1" applyBorder="1" applyAlignment="1" applyProtection="1">
      <alignment vertical="center" wrapText="1"/>
    </xf>
    <xf numFmtId="0" fontId="17" fillId="0" borderId="5" xfId="0" applyFont="1" applyFill="1" applyBorder="1" applyProtection="1"/>
    <xf numFmtId="0" fontId="6" fillId="2" borderId="13" xfId="0" applyFont="1" applyFill="1" applyBorder="1" applyAlignment="1" applyProtection="1">
      <alignment vertical="center" wrapText="1"/>
      <protection locked="0"/>
    </xf>
    <xf numFmtId="0" fontId="6" fillId="2" borderId="15" xfId="0" applyFont="1" applyFill="1" applyBorder="1" applyAlignment="1" applyProtection="1">
      <alignment vertical="center" wrapText="1"/>
      <protection locked="0"/>
    </xf>
    <xf numFmtId="0" fontId="17" fillId="0" borderId="6" xfId="0" applyFont="1" applyFill="1" applyBorder="1" applyProtection="1"/>
    <xf numFmtId="0" fontId="6" fillId="2" borderId="16" xfId="0" applyFont="1" applyFill="1" applyBorder="1" applyAlignment="1" applyProtection="1">
      <alignment vertical="center" wrapText="1"/>
      <protection locked="0"/>
    </xf>
    <xf numFmtId="0" fontId="6" fillId="2" borderId="17" xfId="0" applyFont="1" applyFill="1" applyBorder="1" applyAlignment="1" applyProtection="1">
      <alignment vertical="center" wrapText="1"/>
      <protection locked="0"/>
    </xf>
    <xf numFmtId="0" fontId="17" fillId="0" borderId="4" xfId="0" applyFont="1" applyFill="1" applyBorder="1" applyProtection="1"/>
    <xf numFmtId="0" fontId="6" fillId="2" borderId="12" xfId="0" applyFont="1" applyFill="1" applyBorder="1" applyAlignment="1" applyProtection="1">
      <alignment vertical="center" wrapText="1"/>
      <protection locked="0"/>
    </xf>
    <xf numFmtId="0" fontId="6" fillId="2" borderId="4" xfId="0" applyFont="1" applyFill="1" applyBorder="1" applyAlignment="1" applyProtection="1">
      <alignment vertical="center" wrapText="1"/>
      <protection locked="0"/>
    </xf>
    <xf numFmtId="0" fontId="6" fillId="2" borderId="18" xfId="0" applyFont="1" applyFill="1" applyBorder="1" applyAlignment="1" applyProtection="1">
      <alignment vertical="center" wrapText="1"/>
      <protection locked="0"/>
    </xf>
    <xf numFmtId="0" fontId="8" fillId="0" borderId="19" xfId="0" applyFont="1" applyBorder="1" applyAlignment="1" applyProtection="1">
      <alignment vertical="center" wrapText="1"/>
    </xf>
    <xf numFmtId="0" fontId="8" fillId="0" borderId="10" xfId="0" applyFont="1" applyBorder="1" applyAlignment="1" applyProtection="1">
      <alignment vertical="center" wrapText="1"/>
    </xf>
    <xf numFmtId="9" fontId="6" fillId="0" borderId="5" xfId="1" applyFont="1" applyBorder="1" applyAlignment="1" applyProtection="1">
      <alignment vertical="center" wrapText="1"/>
    </xf>
    <xf numFmtId="9" fontId="6" fillId="0" borderId="6" xfId="1" applyFont="1" applyBorder="1" applyAlignment="1" applyProtection="1">
      <alignment vertical="center" wrapText="1"/>
    </xf>
    <xf numFmtId="1" fontId="8" fillId="0" borderId="1" xfId="0" applyNumberFormat="1" applyFont="1" applyBorder="1" applyAlignment="1" applyProtection="1">
      <alignment vertical="center" wrapText="1"/>
    </xf>
    <xf numFmtId="0" fontId="16" fillId="0" borderId="0" xfId="0" applyFont="1" applyProtection="1"/>
    <xf numFmtId="0" fontId="18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165" fontId="6" fillId="2" borderId="10" xfId="0" applyNumberFormat="1" applyFont="1" applyFill="1" applyBorder="1" applyAlignment="1" applyProtection="1">
      <alignment horizontal="center" vertical="center" wrapText="1"/>
      <protection locked="0"/>
    </xf>
    <xf numFmtId="165" fontId="18" fillId="0" borderId="0" xfId="0" applyNumberFormat="1" applyFont="1" applyBorder="1" applyAlignment="1" applyProtection="1">
      <alignment horizontal="center" vertical="center" wrapText="1"/>
    </xf>
    <xf numFmtId="165" fontId="6" fillId="0" borderId="0" xfId="0" applyNumberFormat="1" applyFont="1" applyBorder="1" applyAlignment="1" applyProtection="1">
      <alignment vertical="center" wrapText="1"/>
    </xf>
    <xf numFmtId="0" fontId="18" fillId="0" borderId="0" xfId="0" applyFont="1" applyProtection="1"/>
    <xf numFmtId="1" fontId="6" fillId="0" borderId="5" xfId="0" applyNumberFormat="1" applyFont="1" applyBorder="1" applyAlignment="1" applyProtection="1">
      <alignment vertical="center" wrapText="1"/>
    </xf>
    <xf numFmtId="0" fontId="6" fillId="2" borderId="5" xfId="0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8" fillId="0" borderId="0" xfId="2" applyFont="1" applyAlignment="1" applyProtection="1">
      <alignment vertical="center"/>
    </xf>
    <xf numFmtId="0" fontId="19" fillId="0" borderId="1" xfId="2" applyFont="1" applyBorder="1" applyAlignment="1" applyProtection="1">
      <alignment vertical="center"/>
    </xf>
    <xf numFmtId="0" fontId="19" fillId="0" borderId="1" xfId="2" applyFont="1" applyFill="1" applyBorder="1" applyAlignment="1" applyProtection="1">
      <alignment vertical="center"/>
    </xf>
    <xf numFmtId="41" fontId="8" fillId="0" borderId="4" xfId="0" applyNumberFormat="1" applyFont="1" applyFill="1" applyBorder="1" applyAlignment="1" applyProtection="1">
      <alignment vertical="center" wrapText="1"/>
    </xf>
    <xf numFmtId="41" fontId="6" fillId="0" borderId="1" xfId="0" applyNumberFormat="1" applyFont="1" applyFill="1" applyBorder="1" applyProtection="1"/>
    <xf numFmtId="0" fontId="6" fillId="0" borderId="1" xfId="0" applyFont="1" applyFill="1" applyBorder="1" applyAlignment="1" applyProtection="1">
      <alignment horizontal="center" vertical="center" wrapText="1"/>
    </xf>
    <xf numFmtId="0" fontId="19" fillId="0" borderId="0" xfId="2" applyFont="1" applyBorder="1" applyAlignment="1" applyProtection="1">
      <alignment vertical="center"/>
    </xf>
    <xf numFmtId="2" fontId="8" fillId="0" borderId="4" xfId="0" applyNumberFormat="1" applyFont="1" applyBorder="1" applyAlignment="1" applyProtection="1">
      <alignment vertical="center" wrapText="1"/>
    </xf>
    <xf numFmtId="41" fontId="6" fillId="0" borderId="7" xfId="0" applyNumberFormat="1" applyFont="1" applyFill="1" applyBorder="1" applyAlignment="1" applyProtection="1">
      <alignment vertical="center" wrapText="1"/>
    </xf>
    <xf numFmtId="0" fontId="6" fillId="0" borderId="8" xfId="0" applyFont="1" applyFill="1" applyBorder="1" applyProtection="1"/>
    <xf numFmtId="0" fontId="6" fillId="0" borderId="16" xfId="0" applyFont="1" applyFill="1" applyBorder="1" applyProtection="1"/>
    <xf numFmtId="41" fontId="6" fillId="0" borderId="0" xfId="0" applyNumberFormat="1" applyFont="1" applyFill="1" applyBorder="1" applyAlignment="1" applyProtection="1">
      <alignment vertical="center" wrapText="1"/>
    </xf>
    <xf numFmtId="41" fontId="8" fillId="0" borderId="0" xfId="0" applyNumberFormat="1" applyFont="1" applyFill="1" applyBorder="1" applyAlignment="1" applyProtection="1">
      <alignment vertical="center" wrapText="1"/>
    </xf>
    <xf numFmtId="0" fontId="20" fillId="0" borderId="0" xfId="0" applyFont="1" applyAlignment="1" applyProtection="1">
      <alignment vertical="center" wrapText="1"/>
    </xf>
    <xf numFmtId="0" fontId="6" fillId="0" borderId="5" xfId="0" applyFont="1" applyFill="1" applyBorder="1" applyProtection="1"/>
    <xf numFmtId="0" fontId="6" fillId="0" borderId="6" xfId="0" applyFont="1" applyFill="1" applyBorder="1" applyProtection="1"/>
    <xf numFmtId="0" fontId="6" fillId="0" borderId="4" xfId="0" applyFont="1" applyFill="1" applyBorder="1" applyProtection="1"/>
    <xf numFmtId="165" fontId="6" fillId="0" borderId="0" xfId="0" applyNumberFormat="1" applyFont="1" applyBorder="1" applyAlignment="1" applyProtection="1">
      <alignment horizontal="center" vertical="center" wrapText="1"/>
    </xf>
    <xf numFmtId="0" fontId="6" fillId="0" borderId="0" xfId="0" applyFont="1" applyFill="1" applyBorder="1" applyProtection="1"/>
    <xf numFmtId="0" fontId="6" fillId="0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right" vertical="center" wrapText="1"/>
      <protection locked="0"/>
    </xf>
    <xf numFmtId="41" fontId="6" fillId="0" borderId="5" xfId="0" applyNumberFormat="1" applyFont="1" applyFill="1" applyBorder="1" applyAlignment="1" applyProtection="1">
      <alignment vertical="center" wrapText="1"/>
    </xf>
    <xf numFmtId="0" fontId="18" fillId="0" borderId="0" xfId="0" applyFont="1" applyFill="1" applyProtection="1"/>
    <xf numFmtId="0" fontId="21" fillId="0" borderId="0" xfId="0" applyFont="1" applyFill="1" applyProtection="1"/>
    <xf numFmtId="0" fontId="21" fillId="0" borderId="0" xfId="0" applyFont="1" applyProtection="1"/>
    <xf numFmtId="41" fontId="6" fillId="0" borderId="4" xfId="0" applyNumberFormat="1" applyFont="1" applyFill="1" applyBorder="1" applyAlignment="1" applyProtection="1">
      <alignment vertical="center" wrapText="1"/>
    </xf>
    <xf numFmtId="9" fontId="8" fillId="0" borderId="1" xfId="1" applyFont="1" applyFill="1" applyBorder="1" applyAlignment="1" applyProtection="1">
      <alignment vertical="center" wrapText="1"/>
    </xf>
    <xf numFmtId="9" fontId="8" fillId="0" borderId="0" xfId="1" applyFont="1" applyFill="1" applyBorder="1" applyAlignment="1" applyProtection="1">
      <alignment vertical="center" wrapText="1"/>
    </xf>
    <xf numFmtId="164" fontId="6" fillId="3" borderId="6" xfId="0" applyNumberFormat="1" applyFont="1" applyFill="1" applyBorder="1" applyAlignment="1" applyProtection="1">
      <alignment vertical="center" wrapText="1"/>
    </xf>
    <xf numFmtId="41" fontId="17" fillId="2" borderId="6" xfId="1" applyNumberFormat="1" applyFont="1" applyFill="1" applyBorder="1" applyProtection="1">
      <protection locked="0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9" fillId="3" borderId="10" xfId="0" applyFont="1" applyFill="1" applyBorder="1" applyAlignment="1">
      <alignment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/>
    <xf numFmtId="1" fontId="6" fillId="0" borderId="2" xfId="0" applyNumberFormat="1" applyFont="1" applyBorder="1" applyAlignment="1" applyProtection="1">
      <alignment vertical="center" wrapText="1"/>
    </xf>
    <xf numFmtId="1" fontId="6" fillId="0" borderId="20" xfId="0" applyNumberFormat="1" applyFont="1" applyBorder="1" applyAlignment="1" applyProtection="1">
      <alignment vertical="center" wrapText="1"/>
    </xf>
    <xf numFmtId="0" fontId="9" fillId="3" borderId="11" xfId="0" applyFont="1" applyFill="1" applyBorder="1" applyAlignment="1">
      <alignment vertical="center" wrapText="1"/>
    </xf>
    <xf numFmtId="0" fontId="6" fillId="3" borderId="21" xfId="0" applyFont="1" applyFill="1" applyBorder="1" applyAlignment="1" applyProtection="1">
      <alignment vertical="center" wrapText="1"/>
    </xf>
    <xf numFmtId="0" fontId="6" fillId="3" borderId="21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vertical="center" wrapText="1"/>
    </xf>
    <xf numFmtId="0" fontId="6" fillId="3" borderId="10" xfId="0" applyFont="1" applyFill="1" applyBorder="1" applyAlignment="1" applyProtection="1">
      <alignment vertical="center" wrapText="1"/>
    </xf>
    <xf numFmtId="0" fontId="15" fillId="0" borderId="1" xfId="0" applyFont="1" applyFill="1" applyBorder="1" applyAlignment="1" applyProtection="1">
      <alignment vertical="center" wrapText="1"/>
    </xf>
    <xf numFmtId="0" fontId="6" fillId="3" borderId="11" xfId="0" applyFont="1" applyFill="1" applyBorder="1" applyAlignment="1" applyProtection="1">
      <alignment horizontal="left" vertical="center" wrapText="1"/>
    </xf>
    <xf numFmtId="0" fontId="9" fillId="3" borderId="10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/>
    </xf>
    <xf numFmtId="41" fontId="15" fillId="3" borderId="2" xfId="0" applyNumberFormat="1" applyFont="1" applyFill="1" applyBorder="1" applyAlignment="1" applyProtection="1">
      <alignment vertical="center" wrapText="1"/>
    </xf>
    <xf numFmtId="0" fontId="6" fillId="3" borderId="11" xfId="0" applyFont="1" applyFill="1" applyBorder="1" applyAlignment="1" applyProtection="1">
      <alignment vertical="center"/>
    </xf>
    <xf numFmtId="1" fontId="15" fillId="3" borderId="2" xfId="0" applyNumberFormat="1" applyFont="1" applyFill="1" applyBorder="1" applyAlignment="1" applyProtection="1">
      <alignment horizontal="right" vertical="center" wrapText="1"/>
    </xf>
    <xf numFmtId="0" fontId="20" fillId="3" borderId="10" xfId="0" applyFont="1" applyFill="1" applyBorder="1" applyAlignment="1">
      <alignment vertical="center" wrapText="1"/>
    </xf>
    <xf numFmtId="1" fontId="6" fillId="0" borderId="0" xfId="0" applyNumberFormat="1" applyFont="1" applyFill="1" applyBorder="1" applyAlignment="1" applyProtection="1">
      <alignment vertical="center" wrapText="1"/>
    </xf>
    <xf numFmtId="0" fontId="20" fillId="3" borderId="11" xfId="0" applyFont="1" applyFill="1" applyBorder="1" applyAlignment="1">
      <alignment horizontal="left" vertical="center"/>
    </xf>
  </cellXfs>
  <cellStyles count="3">
    <cellStyle name="Procent" xfId="1" builtinId="5"/>
    <cellStyle name="Standaard" xfId="0" builtinId="0"/>
    <cellStyle name="Standa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20"/>
  <sheetViews>
    <sheetView tabSelected="1" zoomScale="85" zoomScaleNormal="85" workbookViewId="0">
      <selection activeCell="C68" sqref="C68"/>
    </sheetView>
  </sheetViews>
  <sheetFormatPr defaultRowHeight="15" x14ac:dyDescent="0.25"/>
  <cols>
    <col min="1" max="1" width="6.125" style="3" customWidth="1"/>
    <col min="2" max="2" width="59.625" style="3" customWidth="1"/>
    <col min="3" max="4" width="32" style="3" customWidth="1"/>
    <col min="5" max="12" width="32.125" style="3" customWidth="1"/>
    <col min="13" max="13" width="21.25" style="5" customWidth="1"/>
    <col min="14" max="16384" width="9" style="5"/>
  </cols>
  <sheetData>
    <row r="1" spans="1:3" ht="15.75" x14ac:dyDescent="0.25">
      <c r="B1" s="1" t="s">
        <v>122</v>
      </c>
    </row>
    <row r="3" spans="1:3" x14ac:dyDescent="0.25">
      <c r="B3" s="129" t="s">
        <v>87</v>
      </c>
    </row>
    <row r="4" spans="1:3" x14ac:dyDescent="0.25">
      <c r="B4" s="130" t="s">
        <v>88</v>
      </c>
      <c r="C4" s="6"/>
    </row>
    <row r="5" spans="1:3" x14ac:dyDescent="0.25">
      <c r="B5" s="130" t="s">
        <v>89</v>
      </c>
      <c r="C5" s="6"/>
    </row>
    <row r="6" spans="1:3" x14ac:dyDescent="0.25">
      <c r="B6" s="131" t="s">
        <v>90</v>
      </c>
      <c r="C6" s="6"/>
    </row>
    <row r="7" spans="1:3" x14ac:dyDescent="0.25">
      <c r="B7" s="131" t="s">
        <v>145</v>
      </c>
      <c r="C7" s="133">
        <f>SUM(C50:F50)</f>
        <v>0</v>
      </c>
    </row>
    <row r="8" spans="1:3" x14ac:dyDescent="0.25">
      <c r="B8" s="131" t="s">
        <v>172</v>
      </c>
      <c r="C8" s="133">
        <f>C7/4</f>
        <v>0</v>
      </c>
    </row>
    <row r="9" spans="1:3" x14ac:dyDescent="0.25">
      <c r="B9" s="130" t="s">
        <v>175</v>
      </c>
      <c r="C9" s="6" t="s">
        <v>181</v>
      </c>
    </row>
    <row r="10" spans="1:3" x14ac:dyDescent="0.25">
      <c r="B10" s="130" t="s">
        <v>91</v>
      </c>
      <c r="C10" s="6" t="s">
        <v>199</v>
      </c>
    </row>
    <row r="11" spans="1:3" x14ac:dyDescent="0.25">
      <c r="B11" s="130" t="str">
        <f>IF(C10="Anders","Sector 'anders' namelijk"," ")</f>
        <v>Sector 'anders' namelijk</v>
      </c>
      <c r="C11" s="6"/>
    </row>
    <row r="12" spans="1:3" x14ac:dyDescent="0.25">
      <c r="B12" s="135"/>
    </row>
    <row r="13" spans="1:3" x14ac:dyDescent="0.25">
      <c r="B13" s="135"/>
    </row>
    <row r="14" spans="1:3" x14ac:dyDescent="0.25">
      <c r="B14" s="135"/>
      <c r="C14" s="147"/>
    </row>
    <row r="15" spans="1:3" x14ac:dyDescent="0.25">
      <c r="B15" s="7"/>
      <c r="C15" s="8"/>
    </row>
    <row r="16" spans="1:3" x14ac:dyDescent="0.25">
      <c r="A16" s="9"/>
    </row>
    <row r="17" spans="1:13" x14ac:dyDescent="0.25">
      <c r="A17" s="10"/>
      <c r="B17" s="11" t="s">
        <v>94</v>
      </c>
      <c r="C17" s="159"/>
      <c r="D17" s="160"/>
      <c r="E17" s="174" t="s">
        <v>93</v>
      </c>
      <c r="F17" s="161"/>
      <c r="G17" s="176" t="s">
        <v>211</v>
      </c>
      <c r="H17" s="175"/>
    </row>
    <row r="18" spans="1:13" x14ac:dyDescent="0.25">
      <c r="A18" s="10"/>
      <c r="B18" s="12" t="s">
        <v>63</v>
      </c>
      <c r="C18" s="13">
        <v>2021</v>
      </c>
      <c r="D18" s="13">
        <v>2022</v>
      </c>
      <c r="E18" s="13">
        <v>2023</v>
      </c>
      <c r="F18" s="13">
        <v>2024</v>
      </c>
      <c r="G18" s="13">
        <v>2018</v>
      </c>
      <c r="H18" s="13">
        <v>2019</v>
      </c>
    </row>
    <row r="19" spans="1:13" ht="7.5" customHeight="1" x14ac:dyDescent="0.25">
      <c r="A19" s="10"/>
      <c r="B19" s="15"/>
      <c r="C19" s="16"/>
      <c r="D19" s="16"/>
      <c r="E19" s="16"/>
      <c r="F19" s="16"/>
      <c r="G19" s="16"/>
      <c r="H19" s="16"/>
    </row>
    <row r="20" spans="1:13" x14ac:dyDescent="0.25">
      <c r="A20" s="17" t="s">
        <v>64</v>
      </c>
      <c r="B20" s="18" t="s">
        <v>0</v>
      </c>
      <c r="C20" s="19"/>
      <c r="D20" s="19"/>
      <c r="E20" s="19"/>
      <c r="F20" s="19"/>
      <c r="G20" s="19"/>
      <c r="H20" s="19"/>
    </row>
    <row r="21" spans="1:13" x14ac:dyDescent="0.25">
      <c r="A21" s="17" t="s">
        <v>1</v>
      </c>
      <c r="B21" s="20" t="s">
        <v>2</v>
      </c>
      <c r="C21" s="21">
        <f>SUM(C22:C26)</f>
        <v>0</v>
      </c>
      <c r="D21" s="21">
        <f>SUM(D22:D26)</f>
        <v>0</v>
      </c>
      <c r="E21" s="21">
        <f>SUM(E22:E26)</f>
        <v>0</v>
      </c>
      <c r="F21" s="21">
        <f>SUM(F22:F26)</f>
        <v>0</v>
      </c>
      <c r="G21" s="21"/>
      <c r="H21" s="21"/>
      <c r="M21" s="22"/>
    </row>
    <row r="22" spans="1:13" x14ac:dyDescent="0.25">
      <c r="A22" s="17" t="s">
        <v>98</v>
      </c>
      <c r="B22" s="23" t="s">
        <v>174</v>
      </c>
      <c r="C22" s="24"/>
      <c r="D22" s="24"/>
      <c r="E22" s="24"/>
      <c r="F22" s="24"/>
      <c r="G22" s="21"/>
      <c r="H22" s="21"/>
    </row>
    <row r="23" spans="1:13" x14ac:dyDescent="0.25">
      <c r="A23" s="17" t="s">
        <v>99</v>
      </c>
      <c r="B23" s="23" t="s">
        <v>3</v>
      </c>
      <c r="C23" s="24"/>
      <c r="D23" s="24"/>
      <c r="E23" s="24"/>
      <c r="F23" s="24"/>
      <c r="G23" s="21"/>
      <c r="H23" s="21"/>
    </row>
    <row r="24" spans="1:13" x14ac:dyDescent="0.25">
      <c r="A24" s="17" t="s">
        <v>100</v>
      </c>
      <c r="B24" s="23" t="s">
        <v>4</v>
      </c>
      <c r="C24" s="24"/>
      <c r="D24" s="24"/>
      <c r="E24" s="24"/>
      <c r="F24" s="24"/>
      <c r="G24" s="21"/>
      <c r="H24" s="21"/>
    </row>
    <row r="25" spans="1:13" x14ac:dyDescent="0.25">
      <c r="A25" s="17" t="s">
        <v>101</v>
      </c>
      <c r="B25" s="23" t="s">
        <v>5</v>
      </c>
      <c r="C25" s="24"/>
      <c r="D25" s="24"/>
      <c r="E25" s="24"/>
      <c r="F25" s="24"/>
      <c r="G25" s="21"/>
      <c r="H25" s="21"/>
    </row>
    <row r="26" spans="1:13" x14ac:dyDescent="0.25">
      <c r="A26" s="17" t="s">
        <v>102</v>
      </c>
      <c r="B26" s="23" t="s">
        <v>6</v>
      </c>
      <c r="C26" s="24"/>
      <c r="D26" s="24"/>
      <c r="E26" s="24"/>
      <c r="F26" s="24"/>
      <c r="G26" s="21"/>
      <c r="H26" s="21"/>
    </row>
    <row r="27" spans="1:13" ht="17.25" x14ac:dyDescent="0.25">
      <c r="A27" s="17" t="s">
        <v>7</v>
      </c>
      <c r="B27" s="20" t="s">
        <v>8</v>
      </c>
      <c r="C27" s="31"/>
      <c r="D27" s="31"/>
      <c r="E27" s="31"/>
      <c r="F27" s="31"/>
      <c r="G27" s="25"/>
      <c r="H27" s="25"/>
    </row>
    <row r="28" spans="1:13" x14ac:dyDescent="0.25">
      <c r="A28" s="17" t="s">
        <v>9</v>
      </c>
      <c r="B28" s="26" t="s">
        <v>10</v>
      </c>
      <c r="C28" s="27">
        <f>C27+C21</f>
        <v>0</v>
      </c>
      <c r="D28" s="27">
        <f>D27+D21</f>
        <v>0</v>
      </c>
      <c r="E28" s="27">
        <f>E27+E21</f>
        <v>0</v>
      </c>
      <c r="F28" s="27">
        <f>F27+F21</f>
        <v>0</v>
      </c>
      <c r="G28" s="24"/>
      <c r="H28" s="24"/>
    </row>
    <row r="29" spans="1:13" x14ac:dyDescent="0.25">
      <c r="A29" s="17"/>
      <c r="B29" s="26"/>
      <c r="C29" s="27"/>
      <c r="D29" s="27"/>
      <c r="E29" s="27"/>
      <c r="F29" s="27"/>
      <c r="G29" s="21"/>
      <c r="H29" s="21"/>
    </row>
    <row r="30" spans="1:13" x14ac:dyDescent="0.25">
      <c r="A30" s="17" t="s">
        <v>11</v>
      </c>
      <c r="B30" s="26" t="s">
        <v>12</v>
      </c>
      <c r="C30" s="24"/>
      <c r="D30" s="24"/>
      <c r="E30" s="24"/>
      <c r="F30" s="24"/>
      <c r="G30" s="24"/>
      <c r="H30" s="24"/>
    </row>
    <row r="31" spans="1:13" x14ac:dyDescent="0.25">
      <c r="A31" s="17"/>
      <c r="B31" s="26"/>
      <c r="C31" s="27"/>
      <c r="D31" s="28"/>
      <c r="E31" s="27"/>
      <c r="F31" s="27"/>
      <c r="G31" s="21"/>
      <c r="H31" s="21"/>
    </row>
    <row r="32" spans="1:13" x14ac:dyDescent="0.25">
      <c r="A32" s="17" t="s">
        <v>13</v>
      </c>
      <c r="B32" s="20" t="s">
        <v>14</v>
      </c>
      <c r="C32" s="24"/>
      <c r="D32" s="24"/>
      <c r="E32" s="24"/>
      <c r="F32" s="24"/>
      <c r="G32" s="21"/>
      <c r="H32" s="21"/>
    </row>
    <row r="33" spans="1:8" ht="17.25" x14ac:dyDescent="0.25">
      <c r="A33" s="17" t="s">
        <v>15</v>
      </c>
      <c r="B33" s="20" t="s">
        <v>16</v>
      </c>
      <c r="C33" s="31"/>
      <c r="D33" s="31"/>
      <c r="E33" s="31"/>
      <c r="F33" s="31"/>
      <c r="G33" s="25"/>
      <c r="H33" s="25"/>
    </row>
    <row r="34" spans="1:8" x14ac:dyDescent="0.25">
      <c r="A34" s="17" t="s">
        <v>17</v>
      </c>
      <c r="B34" s="26" t="s">
        <v>18</v>
      </c>
      <c r="C34" s="27">
        <f>SUM(C32:C33)</f>
        <v>0</v>
      </c>
      <c r="D34" s="27">
        <f>SUM(D32:D33)</f>
        <v>0</v>
      </c>
      <c r="E34" s="27">
        <f>SUM(E32:E33)</f>
        <v>0</v>
      </c>
      <c r="F34" s="27">
        <f>SUM(F32:F33)</f>
        <v>0</v>
      </c>
      <c r="G34" s="24"/>
      <c r="H34" s="24"/>
    </row>
    <row r="35" spans="1:8" x14ac:dyDescent="0.25">
      <c r="A35" s="17"/>
      <c r="B35" s="26"/>
      <c r="C35" s="27"/>
      <c r="D35" s="27"/>
      <c r="E35" s="27"/>
      <c r="F35" s="27"/>
      <c r="G35" s="21"/>
      <c r="H35" s="21"/>
    </row>
    <row r="36" spans="1:8" x14ac:dyDescent="0.25">
      <c r="A36" s="28">
        <v>1</v>
      </c>
      <c r="B36" s="18" t="s">
        <v>171</v>
      </c>
      <c r="C36" s="21">
        <f t="shared" ref="C36:H36" si="0">C28+C30+C34</f>
        <v>0</v>
      </c>
      <c r="D36" s="21">
        <f t="shared" si="0"/>
        <v>0</v>
      </c>
      <c r="E36" s="21">
        <f t="shared" si="0"/>
        <v>0</v>
      </c>
      <c r="F36" s="21">
        <f t="shared" si="0"/>
        <v>0</v>
      </c>
      <c r="G36" s="21">
        <f t="shared" si="0"/>
        <v>0</v>
      </c>
      <c r="H36" s="21">
        <f t="shared" si="0"/>
        <v>0</v>
      </c>
    </row>
    <row r="37" spans="1:8" x14ac:dyDescent="0.25">
      <c r="A37" s="28"/>
      <c r="B37" s="26"/>
      <c r="C37" s="27"/>
      <c r="D37" s="27"/>
      <c r="E37" s="27"/>
      <c r="F37" s="27"/>
      <c r="G37" s="21"/>
      <c r="H37" s="21"/>
    </row>
    <row r="38" spans="1:8" x14ac:dyDescent="0.25">
      <c r="A38" s="28">
        <v>2</v>
      </c>
      <c r="B38" s="18" t="s">
        <v>19</v>
      </c>
      <c r="C38" s="24"/>
      <c r="D38" s="24"/>
      <c r="E38" s="24"/>
      <c r="F38" s="24"/>
      <c r="G38" s="24"/>
      <c r="H38" s="24"/>
    </row>
    <row r="39" spans="1:8" x14ac:dyDescent="0.25">
      <c r="A39" s="28"/>
      <c r="B39" s="18"/>
      <c r="C39" s="27"/>
      <c r="D39" s="27"/>
      <c r="E39" s="27"/>
      <c r="F39" s="27"/>
      <c r="G39" s="21"/>
      <c r="H39" s="21"/>
    </row>
    <row r="40" spans="1:8" x14ac:dyDescent="0.25">
      <c r="A40" s="28" t="s">
        <v>20</v>
      </c>
      <c r="B40" s="26" t="s">
        <v>21</v>
      </c>
      <c r="C40" s="24"/>
      <c r="D40" s="24"/>
      <c r="E40" s="24"/>
      <c r="F40" s="24"/>
      <c r="G40" s="21"/>
      <c r="H40" s="21"/>
    </row>
    <row r="41" spans="1:8" x14ac:dyDescent="0.25">
      <c r="A41" s="28" t="s">
        <v>22</v>
      </c>
      <c r="B41" s="26" t="s">
        <v>23</v>
      </c>
      <c r="C41" s="24"/>
      <c r="D41" s="24"/>
      <c r="E41" s="24"/>
      <c r="F41" s="24"/>
      <c r="G41" s="21"/>
      <c r="H41" s="21"/>
    </row>
    <row r="42" spans="1:8" x14ac:dyDescent="0.25">
      <c r="A42" s="28" t="s">
        <v>24</v>
      </c>
      <c r="B42" s="26" t="s">
        <v>25</v>
      </c>
      <c r="C42" s="24"/>
      <c r="D42" s="24"/>
      <c r="E42" s="24"/>
      <c r="F42" s="24"/>
      <c r="G42" s="21"/>
      <c r="H42" s="21"/>
    </row>
    <row r="43" spans="1:8" ht="17.25" x14ac:dyDescent="0.25">
      <c r="A43" s="28" t="s">
        <v>26</v>
      </c>
      <c r="B43" s="26" t="s">
        <v>113</v>
      </c>
      <c r="C43" s="31"/>
      <c r="D43" s="31"/>
      <c r="E43" s="31"/>
      <c r="F43" s="31"/>
      <c r="G43" s="25"/>
      <c r="H43" s="25"/>
    </row>
    <row r="44" spans="1:8" x14ac:dyDescent="0.25">
      <c r="A44" s="28">
        <v>3</v>
      </c>
      <c r="B44" s="29" t="s">
        <v>27</v>
      </c>
      <c r="C44" s="30">
        <f>SUM(C40:C43)</f>
        <v>0</v>
      </c>
      <c r="D44" s="30">
        <f>SUM(D40:D43)</f>
        <v>0</v>
      </c>
      <c r="E44" s="30">
        <f>SUM(E40:E43)</f>
        <v>0</v>
      </c>
      <c r="F44" s="30">
        <f>SUM(F40:F43)</f>
        <v>0</v>
      </c>
      <c r="G44" s="31"/>
      <c r="H44" s="31"/>
    </row>
    <row r="45" spans="1:8" x14ac:dyDescent="0.25">
      <c r="A45" s="28"/>
      <c r="B45" s="18" t="s">
        <v>61</v>
      </c>
      <c r="C45" s="27">
        <f t="shared" ref="C45:H45" si="1">C36+C38+C44</f>
        <v>0</v>
      </c>
      <c r="D45" s="27">
        <f t="shared" si="1"/>
        <v>0</v>
      </c>
      <c r="E45" s="27">
        <f t="shared" si="1"/>
        <v>0</v>
      </c>
      <c r="F45" s="27">
        <f t="shared" si="1"/>
        <v>0</v>
      </c>
      <c r="G45" s="27">
        <f t="shared" si="1"/>
        <v>0</v>
      </c>
      <c r="H45" s="27">
        <f t="shared" si="1"/>
        <v>0</v>
      </c>
    </row>
    <row r="46" spans="1:8" x14ac:dyDescent="0.25">
      <c r="A46" s="28"/>
      <c r="B46" s="18"/>
      <c r="C46" s="27"/>
      <c r="D46" s="27"/>
      <c r="E46" s="27"/>
      <c r="F46" s="27"/>
      <c r="G46" s="21"/>
      <c r="H46" s="21"/>
    </row>
    <row r="47" spans="1:8" x14ac:dyDescent="0.25">
      <c r="A47" s="28"/>
      <c r="B47" s="18" t="s">
        <v>28</v>
      </c>
      <c r="C47" s="27"/>
      <c r="D47" s="27"/>
      <c r="E47" s="27"/>
      <c r="F47" s="27"/>
      <c r="G47" s="21"/>
      <c r="H47" s="21"/>
    </row>
    <row r="48" spans="1:8" x14ac:dyDescent="0.25">
      <c r="A48" s="28">
        <v>4</v>
      </c>
      <c r="B48" s="18" t="s">
        <v>163</v>
      </c>
      <c r="C48" s="24"/>
      <c r="D48" s="24"/>
      <c r="E48" s="24"/>
      <c r="F48" s="24"/>
      <c r="G48" s="24"/>
      <c r="H48" s="24"/>
    </row>
    <row r="49" spans="1:8" x14ac:dyDescent="0.25">
      <c r="A49" s="28">
        <v>5</v>
      </c>
      <c r="B49" s="26" t="s">
        <v>29</v>
      </c>
      <c r="C49" s="24"/>
      <c r="D49" s="24"/>
      <c r="E49" s="24"/>
      <c r="F49" s="24"/>
      <c r="G49" s="24"/>
      <c r="H49" s="24"/>
    </row>
    <row r="50" spans="1:8" x14ac:dyDescent="0.25">
      <c r="A50" s="28">
        <v>6</v>
      </c>
      <c r="B50" s="26" t="s">
        <v>30</v>
      </c>
      <c r="C50" s="24"/>
      <c r="D50" s="24"/>
      <c r="E50" s="24"/>
      <c r="F50" s="24"/>
      <c r="G50" s="24"/>
      <c r="H50" s="24"/>
    </row>
    <row r="51" spans="1:8" x14ac:dyDescent="0.25">
      <c r="A51" s="28" t="s">
        <v>157</v>
      </c>
      <c r="B51" s="20" t="s">
        <v>162</v>
      </c>
      <c r="C51" s="24"/>
      <c r="D51" s="24"/>
      <c r="E51" s="24"/>
      <c r="F51" s="24"/>
      <c r="G51" s="24"/>
      <c r="H51" s="24"/>
    </row>
    <row r="52" spans="1:8" x14ac:dyDescent="0.25">
      <c r="A52" s="28" t="s">
        <v>158</v>
      </c>
      <c r="B52" s="20" t="s">
        <v>164</v>
      </c>
      <c r="C52" s="24"/>
      <c r="D52" s="24"/>
      <c r="E52" s="24"/>
      <c r="F52" s="24"/>
      <c r="G52" s="24"/>
      <c r="H52" s="24"/>
    </row>
    <row r="53" spans="1:8" x14ac:dyDescent="0.25">
      <c r="A53" s="28" t="s">
        <v>159</v>
      </c>
      <c r="B53" s="20" t="s">
        <v>169</v>
      </c>
      <c r="C53" s="24"/>
      <c r="D53" s="24"/>
      <c r="E53" s="24"/>
      <c r="F53" s="24"/>
      <c r="G53" s="24"/>
      <c r="H53" s="24"/>
    </row>
    <row r="54" spans="1:8" x14ac:dyDescent="0.25">
      <c r="A54" s="28" t="s">
        <v>160</v>
      </c>
      <c r="B54" s="20" t="s">
        <v>165</v>
      </c>
      <c r="C54" s="24"/>
      <c r="D54" s="24"/>
      <c r="E54" s="24"/>
      <c r="F54" s="24"/>
      <c r="G54" s="24"/>
      <c r="H54" s="24"/>
    </row>
    <row r="55" spans="1:8" x14ac:dyDescent="0.25">
      <c r="A55" s="28" t="s">
        <v>161</v>
      </c>
      <c r="B55" s="20" t="s">
        <v>166</v>
      </c>
      <c r="C55" s="24"/>
      <c r="D55" s="24"/>
      <c r="E55" s="24"/>
      <c r="F55" s="24"/>
      <c r="G55" s="24"/>
      <c r="H55" s="24"/>
    </row>
    <row r="56" spans="1:8" x14ac:dyDescent="0.25">
      <c r="A56" s="28" t="s">
        <v>168</v>
      </c>
      <c r="B56" s="20" t="s">
        <v>167</v>
      </c>
      <c r="C56" s="24"/>
      <c r="D56" s="24"/>
      <c r="E56" s="24"/>
      <c r="F56" s="24"/>
      <c r="G56" s="24"/>
      <c r="H56" s="24"/>
    </row>
    <row r="57" spans="1:8" x14ac:dyDescent="0.25">
      <c r="A57" s="28">
        <v>7</v>
      </c>
      <c r="B57" s="26" t="s">
        <v>170</v>
      </c>
      <c r="C57" s="21">
        <f t="shared" ref="C57:H57" si="2">SUM(C51:C56)</f>
        <v>0</v>
      </c>
      <c r="D57" s="21">
        <f t="shared" si="2"/>
        <v>0</v>
      </c>
      <c r="E57" s="21">
        <f t="shared" si="2"/>
        <v>0</v>
      </c>
      <c r="F57" s="21">
        <f t="shared" si="2"/>
        <v>0</v>
      </c>
      <c r="G57" s="21">
        <f t="shared" si="2"/>
        <v>0</v>
      </c>
      <c r="H57" s="21">
        <f t="shared" si="2"/>
        <v>0</v>
      </c>
    </row>
    <row r="58" spans="1:8" x14ac:dyDescent="0.25">
      <c r="A58" s="28">
        <v>8</v>
      </c>
      <c r="B58" s="18" t="s">
        <v>153</v>
      </c>
      <c r="C58" s="24"/>
      <c r="D58" s="24"/>
      <c r="E58" s="24"/>
      <c r="F58" s="24"/>
      <c r="G58" s="24"/>
      <c r="H58" s="24"/>
    </row>
    <row r="59" spans="1:8" x14ac:dyDescent="0.25">
      <c r="A59" s="28">
        <v>9</v>
      </c>
      <c r="B59" s="29" t="s">
        <v>31</v>
      </c>
      <c r="C59" s="31"/>
      <c r="D59" s="31"/>
      <c r="E59" s="31"/>
      <c r="F59" s="31"/>
      <c r="G59" s="31"/>
      <c r="H59" s="31"/>
    </row>
    <row r="60" spans="1:8" x14ac:dyDescent="0.25">
      <c r="A60" s="28"/>
      <c r="B60" s="18" t="s">
        <v>62</v>
      </c>
      <c r="C60" s="27">
        <f>SUM(C48:C56,C58:C59)</f>
        <v>0</v>
      </c>
      <c r="D60" s="27">
        <f t="shared" ref="D60:H60" si="3">SUM(D48:D56,D58:D59)</f>
        <v>0</v>
      </c>
      <c r="E60" s="27">
        <f t="shared" si="3"/>
        <v>0</v>
      </c>
      <c r="F60" s="27">
        <f t="shared" si="3"/>
        <v>0</v>
      </c>
      <c r="G60" s="27">
        <f t="shared" si="3"/>
        <v>0</v>
      </c>
      <c r="H60" s="27">
        <f>SUM(H48:H56,H58:H59)</f>
        <v>0</v>
      </c>
    </row>
    <row r="61" spans="1:8" ht="15.75" thickBot="1" x14ac:dyDescent="0.3">
      <c r="A61" s="17"/>
      <c r="B61" s="32"/>
      <c r="C61" s="33"/>
      <c r="D61" s="33"/>
      <c r="E61" s="33"/>
      <c r="F61" s="33"/>
      <c r="G61" s="137"/>
      <c r="H61" s="137"/>
    </row>
    <row r="62" spans="1:8" ht="15.75" thickTop="1" x14ac:dyDescent="0.25">
      <c r="A62" s="17"/>
      <c r="B62" s="34" t="s">
        <v>69</v>
      </c>
      <c r="C62" s="35">
        <f t="shared" ref="C62:H62" si="4">C45+C60</f>
        <v>0</v>
      </c>
      <c r="D62" s="35">
        <f t="shared" si="4"/>
        <v>0</v>
      </c>
      <c r="E62" s="35">
        <f t="shared" si="4"/>
        <v>0</v>
      </c>
      <c r="F62" s="35">
        <f t="shared" si="4"/>
        <v>0</v>
      </c>
      <c r="G62" s="35">
        <f t="shared" si="4"/>
        <v>0</v>
      </c>
      <c r="H62" s="35">
        <f t="shared" si="4"/>
        <v>0</v>
      </c>
    </row>
    <row r="63" spans="1:8" x14ac:dyDescent="0.25">
      <c r="B63" s="4"/>
      <c r="G63" s="138"/>
      <c r="H63" s="139"/>
    </row>
    <row r="64" spans="1:8" x14ac:dyDescent="0.25">
      <c r="G64" s="138"/>
      <c r="H64" s="139"/>
    </row>
    <row r="65" spans="1:8" x14ac:dyDescent="0.25">
      <c r="G65" s="138"/>
      <c r="H65" s="139"/>
    </row>
    <row r="66" spans="1:8" x14ac:dyDescent="0.25">
      <c r="A66" s="28" t="s">
        <v>64</v>
      </c>
      <c r="B66" s="36" t="s">
        <v>67</v>
      </c>
      <c r="C66" s="148">
        <v>2021</v>
      </c>
      <c r="D66" s="148">
        <v>2022</v>
      </c>
      <c r="E66" s="148">
        <v>2023</v>
      </c>
      <c r="F66" s="148">
        <v>2024</v>
      </c>
      <c r="G66" s="134">
        <v>2018</v>
      </c>
      <c r="H66" s="134">
        <v>2019</v>
      </c>
    </row>
    <row r="67" spans="1:8" x14ac:dyDescent="0.25">
      <c r="A67" s="28" t="s">
        <v>9</v>
      </c>
      <c r="B67" s="26" t="s">
        <v>32</v>
      </c>
      <c r="C67" s="24"/>
      <c r="D67" s="24"/>
      <c r="E67" s="24"/>
      <c r="F67" s="38"/>
      <c r="G67" s="24"/>
      <c r="H67" s="24"/>
    </row>
    <row r="68" spans="1:8" x14ac:dyDescent="0.25">
      <c r="A68" s="28" t="s">
        <v>33</v>
      </c>
      <c r="B68" s="39" t="s">
        <v>34</v>
      </c>
      <c r="C68" s="31"/>
      <c r="D68" s="31"/>
      <c r="E68" s="31"/>
      <c r="F68" s="40"/>
      <c r="G68" s="31"/>
      <c r="H68" s="31"/>
    </row>
    <row r="69" spans="1:8" x14ac:dyDescent="0.25">
      <c r="A69" s="28">
        <v>1</v>
      </c>
      <c r="B69" s="18" t="s">
        <v>35</v>
      </c>
      <c r="C69" s="27">
        <f t="shared" ref="C69:H69" si="5">SUM(C67:C68)</f>
        <v>0</v>
      </c>
      <c r="D69" s="27">
        <f t="shared" si="5"/>
        <v>0</v>
      </c>
      <c r="E69" s="27">
        <f t="shared" si="5"/>
        <v>0</v>
      </c>
      <c r="F69" s="41">
        <f t="shared" si="5"/>
        <v>0</v>
      </c>
      <c r="G69" s="41">
        <f t="shared" si="5"/>
        <v>0</v>
      </c>
      <c r="H69" s="42">
        <f t="shared" si="5"/>
        <v>0</v>
      </c>
    </row>
    <row r="70" spans="1:8" x14ac:dyDescent="0.25">
      <c r="A70" s="28"/>
      <c r="B70" s="18"/>
      <c r="C70" s="27"/>
      <c r="D70" s="27"/>
      <c r="E70" s="27"/>
      <c r="F70" s="41"/>
      <c r="G70" s="21"/>
      <c r="H70" s="21"/>
    </row>
    <row r="71" spans="1:8" x14ac:dyDescent="0.25">
      <c r="A71" s="28" t="s">
        <v>36</v>
      </c>
      <c r="B71" s="26" t="s">
        <v>37</v>
      </c>
      <c r="C71" s="24"/>
      <c r="D71" s="24"/>
      <c r="E71" s="24"/>
      <c r="F71" s="38"/>
      <c r="G71" s="24"/>
      <c r="H71" s="24"/>
    </row>
    <row r="72" spans="1:8" x14ac:dyDescent="0.25">
      <c r="A72" s="28" t="s">
        <v>38</v>
      </c>
      <c r="B72" s="39" t="s">
        <v>39</v>
      </c>
      <c r="C72" s="31"/>
      <c r="D72" s="31"/>
      <c r="E72" s="31"/>
      <c r="F72" s="40"/>
      <c r="G72" s="31"/>
      <c r="H72" s="31"/>
    </row>
    <row r="73" spans="1:8" x14ac:dyDescent="0.25">
      <c r="A73" s="28">
        <v>2</v>
      </c>
      <c r="B73" s="18" t="s">
        <v>40</v>
      </c>
      <c r="C73" s="27">
        <f t="shared" ref="C73:H73" si="6">SUM(C71:C72)</f>
        <v>0</v>
      </c>
      <c r="D73" s="27">
        <f t="shared" si="6"/>
        <v>0</v>
      </c>
      <c r="E73" s="27">
        <f t="shared" si="6"/>
        <v>0</v>
      </c>
      <c r="F73" s="41">
        <f t="shared" si="6"/>
        <v>0</v>
      </c>
      <c r="G73" s="41">
        <f t="shared" si="6"/>
        <v>0</v>
      </c>
      <c r="H73" s="27">
        <f t="shared" si="6"/>
        <v>0</v>
      </c>
    </row>
    <row r="74" spans="1:8" x14ac:dyDescent="0.25">
      <c r="A74" s="28"/>
      <c r="B74" s="18"/>
      <c r="C74" s="27"/>
      <c r="D74" s="27"/>
      <c r="E74" s="27"/>
      <c r="F74" s="41"/>
      <c r="G74" s="21"/>
      <c r="H74" s="21"/>
    </row>
    <row r="75" spans="1:8" x14ac:dyDescent="0.25">
      <c r="A75" s="28" t="s">
        <v>66</v>
      </c>
      <c r="B75" s="18" t="s">
        <v>60</v>
      </c>
      <c r="C75" s="27">
        <f t="shared" ref="C75:H75" si="7">C68+C72</f>
        <v>0</v>
      </c>
      <c r="D75" s="27">
        <f t="shared" si="7"/>
        <v>0</v>
      </c>
      <c r="E75" s="27">
        <f t="shared" si="7"/>
        <v>0</v>
      </c>
      <c r="F75" s="41">
        <f t="shared" si="7"/>
        <v>0</v>
      </c>
      <c r="G75" s="41">
        <f t="shared" si="7"/>
        <v>0</v>
      </c>
      <c r="H75" s="27">
        <f t="shared" si="7"/>
        <v>0</v>
      </c>
    </row>
    <row r="76" spans="1:8" x14ac:dyDescent="0.25">
      <c r="A76" s="28"/>
      <c r="B76" s="43" t="s">
        <v>41</v>
      </c>
      <c r="C76" s="44"/>
      <c r="D76" s="44"/>
      <c r="E76" s="44"/>
      <c r="F76" s="45"/>
      <c r="G76" s="44"/>
      <c r="H76" s="44"/>
    </row>
    <row r="77" spans="1:8" x14ac:dyDescent="0.25">
      <c r="A77" s="28"/>
      <c r="B77" s="43" t="s">
        <v>42</v>
      </c>
      <c r="C77" s="44"/>
      <c r="D77" s="44"/>
      <c r="E77" s="44"/>
      <c r="F77" s="45"/>
      <c r="G77" s="44"/>
      <c r="H77" s="44"/>
    </row>
    <row r="78" spans="1:8" x14ac:dyDescent="0.25">
      <c r="A78" s="28"/>
      <c r="B78" s="43" t="s">
        <v>43</v>
      </c>
      <c r="C78" s="44"/>
      <c r="D78" s="44"/>
      <c r="E78" s="44"/>
      <c r="F78" s="45"/>
      <c r="G78" s="44"/>
      <c r="H78" s="44"/>
    </row>
    <row r="79" spans="1:8" ht="15.75" thickBot="1" x14ac:dyDescent="0.3">
      <c r="A79" s="46"/>
      <c r="B79" s="47"/>
      <c r="C79" s="33"/>
      <c r="D79" s="33"/>
      <c r="E79" s="33"/>
      <c r="F79" s="48"/>
      <c r="G79" s="137"/>
      <c r="H79" s="137"/>
    </row>
    <row r="80" spans="1:8" ht="15.75" thickTop="1" x14ac:dyDescent="0.25">
      <c r="A80" s="46"/>
      <c r="B80" s="34" t="s">
        <v>65</v>
      </c>
      <c r="C80" s="35">
        <f t="shared" ref="C80:H80" si="8">C69+C73</f>
        <v>0</v>
      </c>
      <c r="D80" s="35">
        <f t="shared" si="8"/>
        <v>0</v>
      </c>
      <c r="E80" s="35">
        <f t="shared" si="8"/>
        <v>0</v>
      </c>
      <c r="F80" s="49">
        <f t="shared" si="8"/>
        <v>0</v>
      </c>
      <c r="G80" s="49">
        <f t="shared" si="8"/>
        <v>0</v>
      </c>
      <c r="H80" s="49">
        <f t="shared" si="8"/>
        <v>0</v>
      </c>
    </row>
    <row r="81" spans="1:11" x14ac:dyDescent="0.25">
      <c r="A81" s="46"/>
      <c r="B81" s="17"/>
      <c r="C81" s="50"/>
      <c r="D81" s="50"/>
      <c r="E81" s="50"/>
      <c r="F81" s="50"/>
      <c r="G81" s="140"/>
      <c r="H81" s="140"/>
    </row>
    <row r="82" spans="1:11" x14ac:dyDescent="0.25">
      <c r="A82" s="51"/>
      <c r="B82" s="52"/>
      <c r="C82" s="50"/>
      <c r="D82" s="50"/>
      <c r="E82" s="50"/>
      <c r="F82" s="50"/>
      <c r="G82" s="140"/>
      <c r="H82" s="140"/>
    </row>
    <row r="83" spans="1:11" x14ac:dyDescent="0.25">
      <c r="A83" s="28" t="s">
        <v>64</v>
      </c>
      <c r="B83" s="36" t="s">
        <v>70</v>
      </c>
      <c r="C83" s="14">
        <v>2021</v>
      </c>
      <c r="D83" s="53">
        <v>2022</v>
      </c>
      <c r="E83" s="53">
        <v>2023</v>
      </c>
      <c r="F83" s="37">
        <v>2024</v>
      </c>
      <c r="G83" s="14">
        <v>2018</v>
      </c>
      <c r="H83" s="14">
        <v>2019</v>
      </c>
    </row>
    <row r="84" spans="1:11" x14ac:dyDescent="0.25">
      <c r="A84" s="17">
        <v>1</v>
      </c>
      <c r="B84" s="54" t="s">
        <v>44</v>
      </c>
      <c r="C84" s="27">
        <f t="shared" ref="C84:H84" si="9">C62-C80</f>
        <v>0</v>
      </c>
      <c r="D84" s="27">
        <f t="shared" si="9"/>
        <v>0</v>
      </c>
      <c r="E84" s="27">
        <f t="shared" si="9"/>
        <v>0</v>
      </c>
      <c r="F84" s="41">
        <f t="shared" si="9"/>
        <v>0</v>
      </c>
      <c r="G84" s="41">
        <f t="shared" si="9"/>
        <v>0</v>
      </c>
      <c r="H84" s="41">
        <f t="shared" si="9"/>
        <v>0</v>
      </c>
    </row>
    <row r="85" spans="1:11" x14ac:dyDescent="0.25">
      <c r="A85" s="17">
        <v>2</v>
      </c>
      <c r="B85" s="54" t="s">
        <v>45</v>
      </c>
      <c r="C85" s="24"/>
      <c r="D85" s="24"/>
      <c r="E85" s="24"/>
      <c r="F85" s="38"/>
      <c r="G85" s="38"/>
      <c r="H85" s="38"/>
    </row>
    <row r="86" spans="1:11" ht="15.75" thickBot="1" x14ac:dyDescent="0.3">
      <c r="A86" s="17">
        <v>3</v>
      </c>
      <c r="B86" s="55" t="s">
        <v>46</v>
      </c>
      <c r="C86" s="56"/>
      <c r="D86" s="56"/>
      <c r="E86" s="56"/>
      <c r="F86" s="57"/>
      <c r="G86" s="57"/>
      <c r="H86" s="57"/>
    </row>
    <row r="87" spans="1:11" ht="15.75" thickTop="1" x14ac:dyDescent="0.25">
      <c r="A87" s="17"/>
      <c r="B87" s="58" t="s">
        <v>68</v>
      </c>
      <c r="C87" s="35">
        <f t="shared" ref="C87:H87" si="10">SUM(C84:C86)</f>
        <v>0</v>
      </c>
      <c r="D87" s="35">
        <f t="shared" si="10"/>
        <v>0</v>
      </c>
      <c r="E87" s="35">
        <f>SUM(E84:E86)</f>
        <v>0</v>
      </c>
      <c r="F87" s="49">
        <f t="shared" si="10"/>
        <v>0</v>
      </c>
      <c r="G87" s="132">
        <f t="shared" si="10"/>
        <v>0</v>
      </c>
      <c r="H87" s="132">
        <f t="shared" si="10"/>
        <v>0</v>
      </c>
    </row>
    <row r="88" spans="1:11" x14ac:dyDescent="0.25">
      <c r="A88" s="17"/>
      <c r="B88" s="51"/>
      <c r="C88" s="59"/>
      <c r="D88" s="59"/>
      <c r="E88" s="59"/>
      <c r="F88" s="59"/>
      <c r="G88" s="141"/>
      <c r="H88" s="141"/>
      <c r="I88" s="59"/>
      <c r="J88" s="59"/>
      <c r="K88" s="59"/>
    </row>
    <row r="89" spans="1:11" x14ac:dyDescent="0.25">
      <c r="A89" s="17"/>
      <c r="B89" s="60" t="s">
        <v>148</v>
      </c>
      <c r="C89" s="177"/>
      <c r="D89" s="182" t="str">
        <f>IF(SUM(C87:F87)=0,"CORRECT","CONTROLEER DE MEERJARENBEGROTING; HET TOTALE EXPLOITATIERESULTAAT IN DE PERIODE 2021-2024 DIENT OP SALDO €0,- UIT TE KOMEN")</f>
        <v>CORRECT</v>
      </c>
      <c r="E89" s="168"/>
      <c r="F89" s="163"/>
      <c r="G89" s="142"/>
      <c r="H89" s="59"/>
      <c r="I89" s="59"/>
      <c r="J89" s="59"/>
      <c r="K89" s="59"/>
    </row>
    <row r="90" spans="1:11" x14ac:dyDescent="0.25">
      <c r="A90" s="17"/>
      <c r="B90" s="61"/>
      <c r="C90" s="62"/>
      <c r="D90" s="63"/>
      <c r="E90" s="63"/>
      <c r="F90" s="63"/>
      <c r="G90" s="142"/>
      <c r="H90" s="59"/>
      <c r="I90" s="59"/>
      <c r="J90" s="59"/>
      <c r="K90" s="59"/>
    </row>
    <row r="91" spans="1:11" x14ac:dyDescent="0.25">
      <c r="A91" s="4"/>
    </row>
    <row r="92" spans="1:11" x14ac:dyDescent="0.25">
      <c r="A92" s="28" t="s">
        <v>64</v>
      </c>
      <c r="B92" s="64" t="s">
        <v>152</v>
      </c>
      <c r="C92" s="65"/>
      <c r="D92" s="65"/>
      <c r="E92" s="66"/>
    </row>
    <row r="93" spans="1:11" x14ac:dyDescent="0.25">
      <c r="B93" s="36" t="s">
        <v>95</v>
      </c>
      <c r="C93" s="67" t="s">
        <v>71</v>
      </c>
      <c r="D93" s="36" t="s">
        <v>96</v>
      </c>
      <c r="E93" s="67" t="s">
        <v>71</v>
      </c>
    </row>
    <row r="94" spans="1:11" x14ac:dyDescent="0.25">
      <c r="A94" s="3" t="s">
        <v>9</v>
      </c>
      <c r="B94" s="18" t="s">
        <v>54</v>
      </c>
      <c r="C94" s="21"/>
      <c r="D94" s="18"/>
      <c r="E94" s="150"/>
    </row>
    <row r="95" spans="1:11" x14ac:dyDescent="0.25">
      <c r="A95" s="3" t="s">
        <v>33</v>
      </c>
      <c r="B95" s="18" t="s">
        <v>56</v>
      </c>
      <c r="C95" s="21"/>
      <c r="D95" s="18" t="s">
        <v>52</v>
      </c>
      <c r="E95" s="21"/>
    </row>
    <row r="96" spans="1:11" x14ac:dyDescent="0.25">
      <c r="A96" s="3" t="s">
        <v>17</v>
      </c>
      <c r="B96" s="29" t="s">
        <v>53</v>
      </c>
      <c r="C96" s="154"/>
      <c r="D96" s="29" t="s">
        <v>73</v>
      </c>
      <c r="E96" s="154"/>
    </row>
    <row r="97" spans="1:12" x14ac:dyDescent="0.25">
      <c r="A97" s="68">
        <v>1</v>
      </c>
      <c r="B97" s="18" t="s">
        <v>80</v>
      </c>
      <c r="C97" s="24">
        <v>0</v>
      </c>
      <c r="D97" s="54" t="s">
        <v>57</v>
      </c>
      <c r="E97" s="24">
        <v>0</v>
      </c>
    </row>
    <row r="98" spans="1:12" x14ac:dyDescent="0.25">
      <c r="A98" s="68"/>
      <c r="B98" s="18"/>
      <c r="C98" s="27"/>
      <c r="D98" s="54"/>
      <c r="E98" s="27"/>
      <c r="G98" s="69"/>
    </row>
    <row r="99" spans="1:12" x14ac:dyDescent="0.25">
      <c r="B99" s="18"/>
      <c r="C99" s="21"/>
      <c r="D99" s="54" t="s">
        <v>74</v>
      </c>
      <c r="E99" s="21"/>
    </row>
    <row r="100" spans="1:12" x14ac:dyDescent="0.25">
      <c r="A100" s="3" t="s">
        <v>36</v>
      </c>
      <c r="B100" s="18" t="s">
        <v>58</v>
      </c>
      <c r="C100" s="21"/>
      <c r="D100" s="54" t="s">
        <v>72</v>
      </c>
      <c r="E100" s="21"/>
    </row>
    <row r="101" spans="1:12" x14ac:dyDescent="0.25">
      <c r="A101" s="3" t="s">
        <v>38</v>
      </c>
      <c r="B101" s="18" t="s">
        <v>59</v>
      </c>
      <c r="C101" s="21"/>
      <c r="D101" s="54" t="s">
        <v>75</v>
      </c>
      <c r="E101" s="21"/>
    </row>
    <row r="102" spans="1:12" x14ac:dyDescent="0.25">
      <c r="A102" s="3" t="s">
        <v>173</v>
      </c>
      <c r="B102" s="29" t="s">
        <v>55</v>
      </c>
      <c r="C102" s="154"/>
      <c r="D102" s="70" t="s">
        <v>76</v>
      </c>
      <c r="E102" s="154"/>
    </row>
    <row r="103" spans="1:12" x14ac:dyDescent="0.25">
      <c r="A103" s="68">
        <v>2</v>
      </c>
      <c r="B103" s="18" t="s">
        <v>81</v>
      </c>
      <c r="C103" s="38">
        <v>0</v>
      </c>
      <c r="D103" s="71" t="s">
        <v>77</v>
      </c>
      <c r="E103" s="24">
        <v>0</v>
      </c>
    </row>
    <row r="104" spans="1:12" ht="15.75" thickBot="1" x14ac:dyDescent="0.3">
      <c r="B104" s="32"/>
      <c r="C104" s="72"/>
      <c r="D104" s="32"/>
      <c r="E104" s="73"/>
    </row>
    <row r="105" spans="1:12" ht="15.75" thickTop="1" x14ac:dyDescent="0.25">
      <c r="A105" s="3">
        <v>3</v>
      </c>
      <c r="B105" s="34" t="s">
        <v>79</v>
      </c>
      <c r="C105" s="35">
        <f>C103+C97</f>
        <v>0</v>
      </c>
      <c r="D105" s="34" t="s">
        <v>78</v>
      </c>
      <c r="E105" s="35">
        <f>E103+E97</f>
        <v>0</v>
      </c>
    </row>
    <row r="106" spans="1:12" ht="9.75" customHeight="1" x14ac:dyDescent="0.25">
      <c r="A106" s="74"/>
    </row>
    <row r="107" spans="1:12" x14ac:dyDescent="0.25">
      <c r="A107" s="74"/>
      <c r="B107" s="75" t="s">
        <v>119</v>
      </c>
      <c r="C107" s="76"/>
    </row>
    <row r="108" spans="1:12" x14ac:dyDescent="0.25">
      <c r="A108" s="74"/>
      <c r="B108" s="75" t="s">
        <v>121</v>
      </c>
      <c r="C108" s="77">
        <f>E97+C107</f>
        <v>0</v>
      </c>
    </row>
    <row r="109" spans="1:12" ht="6.75" customHeight="1" x14ac:dyDescent="0.25">
      <c r="A109" s="74"/>
    </row>
    <row r="110" spans="1:12" x14ac:dyDescent="0.25">
      <c r="A110" s="2"/>
      <c r="B110" s="2"/>
      <c r="C110" s="8"/>
      <c r="D110" s="8"/>
      <c r="E110" s="8"/>
      <c r="F110" s="8"/>
      <c r="G110" s="8"/>
      <c r="H110" s="8"/>
      <c r="I110" s="8"/>
      <c r="J110" s="8"/>
      <c r="K110" s="8"/>
      <c r="L110" s="5"/>
    </row>
    <row r="111" spans="1:12" x14ac:dyDescent="0.25">
      <c r="A111" s="2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5"/>
    </row>
    <row r="112" spans="1:12" x14ac:dyDescent="0.25">
      <c r="A112" s="2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5"/>
    </row>
    <row r="113" spans="1:12" x14ac:dyDescent="0.25">
      <c r="A113" s="2"/>
      <c r="B113" s="11"/>
      <c r="C113" s="171"/>
      <c r="D113" s="178" t="s">
        <v>212</v>
      </c>
      <c r="E113" s="171"/>
      <c r="F113" s="172"/>
      <c r="G113" s="134" t="s">
        <v>83</v>
      </c>
      <c r="L113" s="5"/>
    </row>
    <row r="114" spans="1:12" x14ac:dyDescent="0.25">
      <c r="A114" s="28" t="s">
        <v>64</v>
      </c>
      <c r="B114" s="78" t="s">
        <v>97</v>
      </c>
      <c r="C114" s="79">
        <v>2021</v>
      </c>
      <c r="D114" s="79">
        <v>2022</v>
      </c>
      <c r="E114" s="79">
        <v>2023</v>
      </c>
      <c r="F114" s="53">
        <v>2024</v>
      </c>
      <c r="G114" s="79">
        <v>2019</v>
      </c>
      <c r="L114" s="5"/>
    </row>
    <row r="115" spans="1:12" x14ac:dyDescent="0.25">
      <c r="A115" s="17" t="s">
        <v>9</v>
      </c>
      <c r="B115" s="71" t="s">
        <v>47</v>
      </c>
      <c r="C115" s="80"/>
      <c r="D115" s="80"/>
      <c r="E115" s="80"/>
      <c r="F115" s="80"/>
      <c r="G115" s="80"/>
      <c r="L115" s="5"/>
    </row>
    <row r="116" spans="1:12" x14ac:dyDescent="0.25">
      <c r="A116" s="17"/>
      <c r="B116" s="18" t="s">
        <v>139</v>
      </c>
      <c r="C116" s="81"/>
      <c r="D116" s="81"/>
      <c r="E116" s="81"/>
      <c r="F116" s="81"/>
      <c r="G116" s="81"/>
      <c r="L116" s="5"/>
    </row>
    <row r="117" spans="1:12" x14ac:dyDescent="0.25">
      <c r="A117" s="17" t="s">
        <v>33</v>
      </c>
      <c r="B117" s="18" t="s">
        <v>48</v>
      </c>
      <c r="C117" s="81"/>
      <c r="D117" s="81"/>
      <c r="E117" s="81"/>
      <c r="F117" s="81"/>
      <c r="G117" s="81"/>
      <c r="L117" s="5"/>
    </row>
    <row r="118" spans="1:12" x14ac:dyDescent="0.25">
      <c r="A118" s="17"/>
      <c r="B118" s="18" t="s">
        <v>140</v>
      </c>
      <c r="C118" s="81"/>
      <c r="D118" s="81"/>
      <c r="E118" s="81"/>
      <c r="F118" s="81"/>
      <c r="G118" s="81"/>
      <c r="L118" s="5"/>
    </row>
    <row r="119" spans="1:12" x14ac:dyDescent="0.25">
      <c r="A119" s="17" t="s">
        <v>17</v>
      </c>
      <c r="B119" s="18" t="s">
        <v>49</v>
      </c>
      <c r="C119" s="81"/>
      <c r="D119" s="81"/>
      <c r="E119" s="81"/>
      <c r="F119" s="81"/>
      <c r="G119" s="81"/>
      <c r="L119" s="5"/>
    </row>
    <row r="120" spans="1:12" ht="15.75" thickBot="1" x14ac:dyDescent="0.3">
      <c r="A120" s="17"/>
      <c r="B120" s="32" t="s">
        <v>142</v>
      </c>
      <c r="C120" s="82"/>
      <c r="D120" s="82"/>
      <c r="E120" s="82"/>
      <c r="F120" s="82"/>
      <c r="G120" s="82"/>
      <c r="L120" s="5"/>
    </row>
    <row r="121" spans="1:12" ht="15.75" thickTop="1" x14ac:dyDescent="0.25">
      <c r="A121" s="28">
        <v>1</v>
      </c>
      <c r="B121" s="34" t="s">
        <v>50</v>
      </c>
      <c r="C121" s="136">
        <f t="shared" ref="C121:G122" si="11">C115+C117+C119</f>
        <v>0</v>
      </c>
      <c r="D121" s="136">
        <f t="shared" si="11"/>
        <v>0</v>
      </c>
      <c r="E121" s="136">
        <f t="shared" si="11"/>
        <v>0</v>
      </c>
      <c r="F121" s="136">
        <f t="shared" si="11"/>
        <v>0</v>
      </c>
      <c r="G121" s="136">
        <f t="shared" si="11"/>
        <v>0</v>
      </c>
      <c r="L121" s="5"/>
    </row>
    <row r="122" spans="1:12" x14ac:dyDescent="0.25">
      <c r="A122" s="28"/>
      <c r="B122" s="83" t="s">
        <v>143</v>
      </c>
      <c r="C122" s="19">
        <f>C116+C118+C120</f>
        <v>0</v>
      </c>
      <c r="D122" s="19">
        <f t="shared" si="11"/>
        <v>0</v>
      </c>
      <c r="E122" s="19">
        <f t="shared" si="11"/>
        <v>0</v>
      </c>
      <c r="F122" s="19">
        <f t="shared" si="11"/>
        <v>0</v>
      </c>
      <c r="G122" s="19">
        <f t="shared" si="11"/>
        <v>0</v>
      </c>
      <c r="L122" s="5"/>
    </row>
    <row r="123" spans="1:12" x14ac:dyDescent="0.25">
      <c r="A123" s="28"/>
      <c r="B123" s="71" t="s">
        <v>141</v>
      </c>
      <c r="C123" s="91"/>
      <c r="D123" s="91"/>
      <c r="E123" s="91"/>
      <c r="F123" s="91"/>
      <c r="G123" s="90"/>
      <c r="L123" s="5"/>
    </row>
    <row r="124" spans="1:12" x14ac:dyDescent="0.25">
      <c r="A124" s="28"/>
      <c r="B124" s="29" t="s">
        <v>51</v>
      </c>
      <c r="C124" s="84"/>
      <c r="D124" s="84"/>
      <c r="E124" s="84"/>
      <c r="F124" s="84"/>
      <c r="G124" s="85"/>
      <c r="L124" s="5"/>
    </row>
    <row r="125" spans="1:12" x14ac:dyDescent="0.25">
      <c r="A125" s="28"/>
      <c r="B125" s="17"/>
      <c r="C125" s="86"/>
      <c r="D125" s="86"/>
      <c r="E125" s="86"/>
      <c r="F125" s="86"/>
      <c r="G125" s="86"/>
    </row>
    <row r="126" spans="1:12" x14ac:dyDescent="0.25">
      <c r="A126" s="28"/>
      <c r="B126" s="17"/>
      <c r="C126" s="86"/>
      <c r="D126" s="86"/>
      <c r="E126" s="86"/>
      <c r="F126" s="86"/>
      <c r="G126" s="86"/>
    </row>
    <row r="127" spans="1:12" x14ac:dyDescent="0.25">
      <c r="B127" s="8"/>
      <c r="C127" s="8"/>
      <c r="D127" s="8"/>
      <c r="E127" s="8"/>
      <c r="F127" s="8"/>
      <c r="G127" s="8"/>
    </row>
    <row r="128" spans="1:12" x14ac:dyDescent="0.25">
      <c r="A128" s="28" t="s">
        <v>64</v>
      </c>
      <c r="B128" s="87" t="s">
        <v>138</v>
      </c>
      <c r="C128" s="53">
        <v>2021</v>
      </c>
      <c r="D128" s="53">
        <v>2022</v>
      </c>
      <c r="E128" s="53">
        <v>2023</v>
      </c>
      <c r="F128" s="14">
        <v>2024</v>
      </c>
      <c r="G128" s="53">
        <v>2019</v>
      </c>
    </row>
    <row r="129" spans="1:12" x14ac:dyDescent="0.25">
      <c r="A129" s="28" t="s">
        <v>9</v>
      </c>
      <c r="B129" s="54" t="s">
        <v>136</v>
      </c>
      <c r="C129" s="88"/>
      <c r="D129" s="89"/>
      <c r="E129" s="88"/>
      <c r="F129" s="81"/>
      <c r="G129" s="90"/>
    </row>
    <row r="130" spans="1:12" ht="15.75" thickBot="1" x14ac:dyDescent="0.3">
      <c r="A130" s="28" t="s">
        <v>33</v>
      </c>
      <c r="B130" s="55" t="s">
        <v>209</v>
      </c>
      <c r="C130" s="92"/>
      <c r="D130" s="93"/>
      <c r="E130" s="92"/>
      <c r="F130" s="82"/>
      <c r="G130" s="94"/>
    </row>
    <row r="131" spans="1:12" ht="15.75" thickTop="1" x14ac:dyDescent="0.25">
      <c r="A131" s="28">
        <v>1</v>
      </c>
      <c r="B131" s="54" t="s">
        <v>208</v>
      </c>
      <c r="C131" s="157">
        <f>C129+C130</f>
        <v>0</v>
      </c>
      <c r="D131" s="157">
        <f>D129+D130</f>
        <v>0</v>
      </c>
      <c r="E131" s="157">
        <f>E129+E130</f>
        <v>0</v>
      </c>
      <c r="F131" s="157">
        <f>F129+F130</f>
        <v>0</v>
      </c>
      <c r="G131" s="157">
        <f>G129+G130</f>
        <v>0</v>
      </c>
    </row>
    <row r="132" spans="1:12" x14ac:dyDescent="0.25">
      <c r="A132" s="28"/>
      <c r="B132" s="36" t="s">
        <v>137</v>
      </c>
      <c r="C132" s="149"/>
      <c r="D132" s="149"/>
      <c r="E132" s="149"/>
      <c r="F132" s="149"/>
      <c r="G132" s="149"/>
    </row>
    <row r="133" spans="1:12" x14ac:dyDescent="0.25">
      <c r="A133" s="28"/>
      <c r="B133" s="17"/>
      <c r="C133" s="120" t="str">
        <f>IF(C129-C130=C129,"KLOPT",IF(C130-C129=C130,"KLOPT"))</f>
        <v>KLOPT</v>
      </c>
      <c r="D133" s="120" t="str">
        <f>IF(D129-D130=D129,"KLOPT",IF(D130-D129=D130,"KLOPT"))</f>
        <v>KLOPT</v>
      </c>
      <c r="E133" s="120" t="str">
        <f>IF(E129-E130=E129,"KLOPT",IF(E130-E129=E130,"KLOPT"))</f>
        <v>KLOPT</v>
      </c>
      <c r="F133" s="120" t="str">
        <f>IF(F129-F130=F129,"KLOPT",IF(F130-F129=F130,"KLOPT"))</f>
        <v>KLOPT</v>
      </c>
      <c r="G133" s="120" t="str">
        <f>IF(G129-G130=G129,"KLOPT",IF(G130-G129=G130,"KLOPT"))</f>
        <v>KLOPT</v>
      </c>
      <c r="H133" s="121"/>
    </row>
    <row r="134" spans="1:12" x14ac:dyDescent="0.25">
      <c r="A134" s="28"/>
      <c r="B134" s="17"/>
      <c r="C134" s="120"/>
      <c r="D134" s="120"/>
      <c r="E134" s="120"/>
      <c r="F134" s="120"/>
      <c r="G134" s="120"/>
      <c r="H134" s="121"/>
    </row>
    <row r="135" spans="1:12" x14ac:dyDescent="0.25">
      <c r="A135" s="28"/>
      <c r="B135" s="17"/>
      <c r="C135" s="86"/>
      <c r="D135" s="86"/>
      <c r="E135" s="95"/>
      <c r="F135" s="95"/>
      <c r="G135" s="86"/>
      <c r="H135" s="86"/>
    </row>
    <row r="136" spans="1:12" x14ac:dyDescent="0.25">
      <c r="B136" s="173" t="str">
        <f>IF(H136=1,"INVULLEN","NIET VAN TOEPASSING")</f>
        <v>INVULLEN</v>
      </c>
      <c r="C136" s="171"/>
      <c r="D136" s="178" t="s">
        <v>213</v>
      </c>
      <c r="E136" s="171"/>
      <c r="F136" s="172"/>
      <c r="G136" s="14" t="s">
        <v>83</v>
      </c>
      <c r="H136" s="125">
        <f>IF(C9="Podium muziek",1,IF(C9="podium theater en dans",1))</f>
        <v>1</v>
      </c>
      <c r="J136" s="8"/>
    </row>
    <row r="137" spans="1:12" x14ac:dyDescent="0.25">
      <c r="A137" s="28" t="s">
        <v>64</v>
      </c>
      <c r="B137" s="87" t="s">
        <v>207</v>
      </c>
      <c r="C137" s="53">
        <v>2021</v>
      </c>
      <c r="D137" s="53">
        <v>2022</v>
      </c>
      <c r="E137" s="53">
        <v>2023</v>
      </c>
      <c r="F137" s="53">
        <v>2024</v>
      </c>
      <c r="G137" s="14">
        <v>2019</v>
      </c>
    </row>
    <row r="138" spans="1:12" x14ac:dyDescent="0.25">
      <c r="A138" s="3">
        <v>1</v>
      </c>
      <c r="B138" s="96" t="s">
        <v>203</v>
      </c>
      <c r="C138" s="158"/>
      <c r="D138" s="158"/>
      <c r="E138" s="158"/>
      <c r="F138" s="158"/>
      <c r="G138" s="158"/>
    </row>
    <row r="139" spans="1:12" x14ac:dyDescent="0.25">
      <c r="A139" s="17">
        <v>2</v>
      </c>
      <c r="B139" s="18" t="s">
        <v>204</v>
      </c>
      <c r="C139" s="24"/>
      <c r="D139" s="24"/>
      <c r="E139" s="24"/>
      <c r="F139" s="24"/>
      <c r="G139" s="24"/>
      <c r="L139" s="5"/>
    </row>
    <row r="140" spans="1:12" ht="15.75" thickBot="1" x14ac:dyDescent="0.3">
      <c r="A140" s="17">
        <v>3</v>
      </c>
      <c r="B140" s="32" t="s">
        <v>205</v>
      </c>
      <c r="C140" s="56"/>
      <c r="D140" s="56"/>
      <c r="E140" s="56"/>
      <c r="F140" s="56"/>
      <c r="G140" s="56"/>
      <c r="L140" s="5"/>
    </row>
    <row r="141" spans="1:12" ht="15.75" thickTop="1" x14ac:dyDescent="0.25">
      <c r="B141" s="87" t="s">
        <v>206</v>
      </c>
      <c r="C141" s="155">
        <f>IF(H142=TRUE,C139/(C138*C140),0)</f>
        <v>0</v>
      </c>
      <c r="D141" s="155">
        <f>IF(I142=TRUE,D139/(D138*D140),0)</f>
        <v>0</v>
      </c>
      <c r="E141" s="155">
        <f>IF(J142=TRUE,E139/(E138*E140),0)</f>
        <v>0</v>
      </c>
      <c r="F141" s="155">
        <f>IF(K142=TRUE,F139/(F138*F140),0)</f>
        <v>0</v>
      </c>
      <c r="G141" s="155">
        <f>IF(L142=TRUE,G139/(G138*G140),0)</f>
        <v>0</v>
      </c>
    </row>
    <row r="142" spans="1:12" x14ac:dyDescent="0.25">
      <c r="B142" s="51"/>
      <c r="C142" s="156"/>
      <c r="D142" s="156"/>
      <c r="E142" s="156"/>
      <c r="F142" s="156"/>
      <c r="G142" s="156"/>
      <c r="H142" s="125" t="b">
        <f>IF(C138&gt;0,AND(C139&gt;0,AND(C140&gt;0,1,2)))</f>
        <v>0</v>
      </c>
      <c r="I142" s="125" t="b">
        <f>IF(D138&gt;0,AND(D139&gt;0,AND(D140&gt;0,1,2)))</f>
        <v>0</v>
      </c>
      <c r="J142" s="125" t="b">
        <f>IF(E138&gt;0,AND(E139&gt;0,AND(E140&gt;0,1,2)))</f>
        <v>0</v>
      </c>
      <c r="K142" s="125" t="b">
        <f>IF(F138&gt;0,AND(F139&gt;0,AND(F140&gt;0,1,2)))</f>
        <v>0</v>
      </c>
      <c r="L142" s="125" t="b">
        <f>IF(G138&gt;0,AND(G139&gt;0,AND(G140&gt;0,1,2)))</f>
        <v>0</v>
      </c>
    </row>
    <row r="143" spans="1:12" x14ac:dyDescent="0.25">
      <c r="B143" s="51"/>
      <c r="C143" s="156"/>
      <c r="D143" s="156"/>
      <c r="E143" s="156"/>
      <c r="F143" s="156"/>
      <c r="G143" s="156"/>
    </row>
    <row r="144" spans="1:12" x14ac:dyDescent="0.25">
      <c r="B144" s="51"/>
      <c r="C144" s="51"/>
      <c r="D144" s="51"/>
      <c r="E144" s="51"/>
      <c r="F144" s="51"/>
      <c r="G144" s="51"/>
      <c r="H144" s="51"/>
      <c r="I144" s="51"/>
    </row>
    <row r="145" spans="1:12" x14ac:dyDescent="0.25">
      <c r="A145" s="28"/>
      <c r="B145" s="87" t="s">
        <v>149</v>
      </c>
      <c r="C145" s="53">
        <v>2021</v>
      </c>
      <c r="D145" s="53">
        <v>2022</v>
      </c>
      <c r="E145" s="53">
        <v>2023</v>
      </c>
      <c r="F145" s="14">
        <v>2024</v>
      </c>
      <c r="G145" s="53">
        <v>2019</v>
      </c>
    </row>
    <row r="146" spans="1:12" x14ac:dyDescent="0.25">
      <c r="A146" s="28"/>
      <c r="B146" s="71" t="s">
        <v>114</v>
      </c>
      <c r="C146" s="91"/>
      <c r="D146" s="91"/>
      <c r="E146" s="91"/>
      <c r="F146" s="91"/>
      <c r="G146" s="90"/>
    </row>
    <row r="147" spans="1:12" x14ac:dyDescent="0.25">
      <c r="A147" s="28"/>
      <c r="B147" s="29" t="s">
        <v>115</v>
      </c>
      <c r="C147" s="99"/>
      <c r="D147" s="99"/>
      <c r="E147" s="99"/>
      <c r="F147" s="99"/>
      <c r="G147" s="100"/>
    </row>
    <row r="148" spans="1:12" x14ac:dyDescent="0.25">
      <c r="A148" s="28"/>
      <c r="B148" s="17"/>
      <c r="C148" s="181"/>
      <c r="D148" s="181"/>
      <c r="E148" s="181"/>
      <c r="F148" s="181"/>
      <c r="G148" s="181"/>
    </row>
    <row r="149" spans="1:12" x14ac:dyDescent="0.25">
      <c r="A149" s="28"/>
      <c r="B149" s="17"/>
      <c r="C149" s="86"/>
      <c r="D149" s="86"/>
      <c r="E149" s="86"/>
      <c r="F149" s="86"/>
      <c r="G149" s="86"/>
      <c r="H149" s="86"/>
      <c r="I149" s="86"/>
    </row>
    <row r="150" spans="1:12" x14ac:dyDescent="0.25">
      <c r="A150" s="28"/>
      <c r="B150" s="17"/>
      <c r="C150" s="86"/>
      <c r="D150" s="86"/>
      <c r="E150" s="86"/>
      <c r="F150" s="86"/>
      <c r="G150" s="86"/>
      <c r="H150" s="86"/>
      <c r="I150" s="86"/>
    </row>
    <row r="151" spans="1:12" x14ac:dyDescent="0.25">
      <c r="A151" s="28"/>
      <c r="B151" s="17"/>
      <c r="C151" s="86"/>
      <c r="D151" s="86"/>
      <c r="E151" s="86"/>
      <c r="F151" s="86"/>
      <c r="G151" s="86"/>
      <c r="H151" s="86"/>
      <c r="I151" s="86"/>
    </row>
    <row r="152" spans="1:12" x14ac:dyDescent="0.25">
      <c r="A152" s="28"/>
      <c r="B152" s="2"/>
      <c r="C152" s="86"/>
      <c r="D152" s="86"/>
      <c r="E152" s="86"/>
      <c r="F152" s="86"/>
      <c r="G152" s="86"/>
      <c r="H152" s="86"/>
      <c r="I152" s="86"/>
    </row>
    <row r="153" spans="1:12" x14ac:dyDescent="0.25">
      <c r="A153" s="28"/>
      <c r="B153" s="8"/>
      <c r="C153" s="86"/>
      <c r="D153" s="86"/>
      <c r="E153" s="86"/>
      <c r="F153" s="86"/>
      <c r="G153" s="86"/>
      <c r="H153" s="86"/>
      <c r="I153" s="86"/>
    </row>
    <row r="154" spans="1:12" x14ac:dyDescent="0.2">
      <c r="A154" s="28"/>
      <c r="B154" s="162"/>
      <c r="C154" s="165"/>
      <c r="D154" s="165"/>
      <c r="E154" s="165" t="s">
        <v>82</v>
      </c>
      <c r="F154" s="165"/>
      <c r="G154" s="165"/>
      <c r="H154" s="165"/>
      <c r="I154" s="165"/>
      <c r="J154" s="165"/>
      <c r="K154" s="170" t="s">
        <v>210</v>
      </c>
      <c r="L154" s="164"/>
    </row>
    <row r="155" spans="1:12" x14ac:dyDescent="0.2">
      <c r="A155" s="28" t="s">
        <v>64</v>
      </c>
      <c r="B155" s="83" t="s">
        <v>150</v>
      </c>
      <c r="C155" s="162">
        <v>2021</v>
      </c>
      <c r="D155" s="163"/>
      <c r="E155" s="162">
        <v>2022</v>
      </c>
      <c r="F155" s="163"/>
      <c r="G155" s="162">
        <v>2023</v>
      </c>
      <c r="H155" s="163"/>
      <c r="I155" s="162">
        <v>2024</v>
      </c>
      <c r="J155" s="168"/>
      <c r="K155" s="169">
        <v>2019</v>
      </c>
      <c r="L155" s="163"/>
    </row>
    <row r="156" spans="1:12" x14ac:dyDescent="0.2">
      <c r="A156" s="28"/>
      <c r="B156" s="78"/>
      <c r="C156" s="101" t="s">
        <v>133</v>
      </c>
      <c r="D156" s="101" t="s">
        <v>147</v>
      </c>
      <c r="E156" s="101" t="s">
        <v>133</v>
      </c>
      <c r="F156" s="101" t="s">
        <v>147</v>
      </c>
      <c r="G156" s="101" t="s">
        <v>133</v>
      </c>
      <c r="H156" s="101" t="s">
        <v>147</v>
      </c>
      <c r="I156" s="101" t="s">
        <v>133</v>
      </c>
      <c r="J156" s="166" t="s">
        <v>147</v>
      </c>
      <c r="K156" s="167" t="s">
        <v>133</v>
      </c>
      <c r="L156" s="101" t="s">
        <v>147</v>
      </c>
    </row>
    <row r="157" spans="1:12" x14ac:dyDescent="0.2">
      <c r="A157" s="28">
        <v>1</v>
      </c>
      <c r="B157" s="71" t="s">
        <v>135</v>
      </c>
      <c r="C157" s="71">
        <f t="shared" ref="C157:L157" si="12">SUM(C158:C167)</f>
        <v>0</v>
      </c>
      <c r="D157" s="71">
        <f t="shared" si="12"/>
        <v>0</v>
      </c>
      <c r="E157" s="71">
        <f t="shared" si="12"/>
        <v>0</v>
      </c>
      <c r="F157" s="71">
        <f t="shared" si="12"/>
        <v>0</v>
      </c>
      <c r="G157" s="71">
        <f t="shared" si="12"/>
        <v>0</v>
      </c>
      <c r="H157" s="71">
        <f t="shared" si="12"/>
        <v>0</v>
      </c>
      <c r="I157" s="71">
        <f t="shared" si="12"/>
        <v>0</v>
      </c>
      <c r="J157" s="102">
        <f t="shared" si="12"/>
        <v>0</v>
      </c>
      <c r="K157" s="103">
        <f t="shared" si="12"/>
        <v>0</v>
      </c>
      <c r="L157" s="71">
        <f t="shared" si="12"/>
        <v>0</v>
      </c>
    </row>
    <row r="158" spans="1:12" x14ac:dyDescent="0.25">
      <c r="A158" s="17" t="s">
        <v>9</v>
      </c>
      <c r="B158" s="104" t="s">
        <v>103</v>
      </c>
      <c r="C158" s="105"/>
      <c r="D158" s="105"/>
      <c r="E158" s="80"/>
      <c r="F158" s="80"/>
      <c r="G158" s="80"/>
      <c r="H158" s="80"/>
      <c r="I158" s="80"/>
      <c r="J158" s="106"/>
      <c r="K158" s="105"/>
      <c r="L158" s="80"/>
    </row>
    <row r="159" spans="1:12" x14ac:dyDescent="0.25">
      <c r="A159" s="17" t="s">
        <v>33</v>
      </c>
      <c r="B159" s="107" t="s">
        <v>104</v>
      </c>
      <c r="C159" s="108"/>
      <c r="D159" s="108"/>
      <c r="E159" s="81"/>
      <c r="F159" s="81"/>
      <c r="G159" s="81"/>
      <c r="H159" s="81"/>
      <c r="I159" s="81"/>
      <c r="J159" s="109"/>
      <c r="K159" s="108"/>
      <c r="L159" s="81"/>
    </row>
    <row r="160" spans="1:12" x14ac:dyDescent="0.25">
      <c r="A160" s="17" t="s">
        <v>17</v>
      </c>
      <c r="B160" s="107" t="s">
        <v>105</v>
      </c>
      <c r="C160" s="108"/>
      <c r="D160" s="108"/>
      <c r="E160" s="81"/>
      <c r="F160" s="81"/>
      <c r="G160" s="81"/>
      <c r="H160" s="81"/>
      <c r="I160" s="81"/>
      <c r="J160" s="109"/>
      <c r="K160" s="108"/>
      <c r="L160" s="81"/>
    </row>
    <row r="161" spans="1:12" x14ac:dyDescent="0.25">
      <c r="A161" s="28" t="s">
        <v>123</v>
      </c>
      <c r="B161" s="107" t="s">
        <v>106</v>
      </c>
      <c r="C161" s="108"/>
      <c r="D161" s="108"/>
      <c r="E161" s="81"/>
      <c r="F161" s="81"/>
      <c r="G161" s="81"/>
      <c r="H161" s="81"/>
      <c r="I161" s="81"/>
      <c r="J161" s="109"/>
      <c r="K161" s="108"/>
      <c r="L161" s="81"/>
    </row>
    <row r="162" spans="1:12" x14ac:dyDescent="0.25">
      <c r="A162" s="28" t="s">
        <v>124</v>
      </c>
      <c r="B162" s="107" t="s">
        <v>107</v>
      </c>
      <c r="C162" s="108"/>
      <c r="D162" s="108"/>
      <c r="E162" s="81"/>
      <c r="F162" s="81"/>
      <c r="G162" s="81"/>
      <c r="H162" s="81"/>
      <c r="I162" s="81"/>
      <c r="J162" s="109"/>
      <c r="K162" s="108"/>
      <c r="L162" s="81"/>
    </row>
    <row r="163" spans="1:12" x14ac:dyDescent="0.25">
      <c r="A163" s="28" t="s">
        <v>125</v>
      </c>
      <c r="B163" s="107" t="s">
        <v>108</v>
      </c>
      <c r="C163" s="108"/>
      <c r="D163" s="108"/>
      <c r="E163" s="81"/>
      <c r="F163" s="81"/>
      <c r="G163" s="81"/>
      <c r="H163" s="81"/>
      <c r="I163" s="81"/>
      <c r="J163" s="109"/>
      <c r="K163" s="108"/>
      <c r="L163" s="81"/>
    </row>
    <row r="164" spans="1:12" x14ac:dyDescent="0.25">
      <c r="A164" s="28" t="s">
        <v>126</v>
      </c>
      <c r="B164" s="107" t="s">
        <v>109</v>
      </c>
      <c r="C164" s="108"/>
      <c r="D164" s="108"/>
      <c r="E164" s="81"/>
      <c r="F164" s="81"/>
      <c r="G164" s="81"/>
      <c r="H164" s="81"/>
      <c r="I164" s="81"/>
      <c r="J164" s="109"/>
      <c r="K164" s="108"/>
      <c r="L164" s="81"/>
    </row>
    <row r="165" spans="1:12" x14ac:dyDescent="0.25">
      <c r="A165" s="28" t="s">
        <v>127</v>
      </c>
      <c r="B165" s="107" t="s">
        <v>110</v>
      </c>
      <c r="C165" s="108"/>
      <c r="D165" s="108"/>
      <c r="E165" s="81"/>
      <c r="F165" s="81"/>
      <c r="G165" s="81"/>
      <c r="H165" s="81"/>
      <c r="I165" s="81"/>
      <c r="J165" s="109"/>
      <c r="K165" s="108"/>
      <c r="L165" s="81"/>
    </row>
    <row r="166" spans="1:12" x14ac:dyDescent="0.25">
      <c r="A166" s="28" t="s">
        <v>128</v>
      </c>
      <c r="B166" s="107" t="s">
        <v>111</v>
      </c>
      <c r="C166" s="108"/>
      <c r="D166" s="108"/>
      <c r="E166" s="81"/>
      <c r="F166" s="81"/>
      <c r="G166" s="81"/>
      <c r="H166" s="81"/>
      <c r="I166" s="81"/>
      <c r="J166" s="109"/>
      <c r="K166" s="108"/>
      <c r="L166" s="81"/>
    </row>
    <row r="167" spans="1:12" x14ac:dyDescent="0.25">
      <c r="A167" s="28" t="s">
        <v>129</v>
      </c>
      <c r="B167" s="110" t="s">
        <v>112</v>
      </c>
      <c r="C167" s="111"/>
      <c r="D167" s="111"/>
      <c r="E167" s="112"/>
      <c r="F167" s="112"/>
      <c r="G167" s="112"/>
      <c r="H167" s="112"/>
      <c r="I167" s="112"/>
      <c r="J167" s="113"/>
      <c r="K167" s="111"/>
      <c r="L167" s="112"/>
    </row>
    <row r="168" spans="1:12" x14ac:dyDescent="0.2">
      <c r="A168" s="28">
        <v>2</v>
      </c>
      <c r="B168" s="18" t="s">
        <v>154</v>
      </c>
      <c r="C168" s="81"/>
      <c r="D168" s="81"/>
      <c r="E168" s="81"/>
      <c r="F168" s="81"/>
      <c r="G168" s="81"/>
      <c r="H168" s="81"/>
      <c r="I168" s="81"/>
      <c r="J168" s="109"/>
      <c r="K168" s="108"/>
      <c r="L168" s="81"/>
    </row>
    <row r="169" spans="1:12" x14ac:dyDescent="0.2">
      <c r="A169" s="28">
        <v>3</v>
      </c>
      <c r="B169" s="18" t="s">
        <v>155</v>
      </c>
      <c r="C169" s="81"/>
      <c r="D169" s="81"/>
      <c r="E169" s="81"/>
      <c r="F169" s="81"/>
      <c r="G169" s="81"/>
      <c r="H169" s="81"/>
      <c r="I169" s="81"/>
      <c r="J169" s="109"/>
      <c r="K169" s="108"/>
      <c r="L169" s="81"/>
    </row>
    <row r="170" spans="1:12" x14ac:dyDescent="0.2">
      <c r="A170" s="28">
        <v>4</v>
      </c>
      <c r="B170" s="29" t="s">
        <v>134</v>
      </c>
      <c r="C170" s="112"/>
      <c r="D170" s="112"/>
      <c r="E170" s="112"/>
      <c r="F170" s="112"/>
      <c r="G170" s="112"/>
      <c r="H170" s="112"/>
      <c r="I170" s="112"/>
      <c r="J170" s="113"/>
      <c r="K170" s="111"/>
      <c r="L170" s="112"/>
    </row>
    <row r="171" spans="1:12" x14ac:dyDescent="0.2">
      <c r="A171" s="28"/>
      <c r="B171" s="87" t="s">
        <v>120</v>
      </c>
      <c r="C171" s="87">
        <f t="shared" ref="C171:L171" si="13">SUM(C157,C168:C170)</f>
        <v>0</v>
      </c>
      <c r="D171" s="87">
        <f t="shared" si="13"/>
        <v>0</v>
      </c>
      <c r="E171" s="87">
        <f t="shared" si="13"/>
        <v>0</v>
      </c>
      <c r="F171" s="87">
        <f t="shared" si="13"/>
        <v>0</v>
      </c>
      <c r="G171" s="87">
        <f t="shared" si="13"/>
        <v>0</v>
      </c>
      <c r="H171" s="87">
        <f t="shared" si="13"/>
        <v>0</v>
      </c>
      <c r="I171" s="87">
        <f t="shared" si="13"/>
        <v>0</v>
      </c>
      <c r="J171" s="114">
        <f t="shared" si="13"/>
        <v>0</v>
      </c>
      <c r="K171" s="115">
        <f t="shared" si="13"/>
        <v>0</v>
      </c>
      <c r="L171" s="87">
        <f t="shared" si="13"/>
        <v>0</v>
      </c>
    </row>
    <row r="172" spans="1:12" x14ac:dyDescent="0.2">
      <c r="A172" s="28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</row>
    <row r="173" spans="1:12" x14ac:dyDescent="0.25">
      <c r="A173" s="28"/>
      <c r="B173" s="17"/>
      <c r="C173" s="17"/>
      <c r="D173" s="17"/>
      <c r="E173" s="17"/>
      <c r="F173" s="17"/>
      <c r="G173" s="17"/>
      <c r="H173" s="17"/>
      <c r="I173" s="17"/>
    </row>
    <row r="174" spans="1:12" x14ac:dyDescent="0.25">
      <c r="A174" s="28"/>
      <c r="B174" s="17"/>
      <c r="C174" s="17"/>
      <c r="D174" s="17"/>
      <c r="E174" s="17"/>
      <c r="F174" s="17"/>
      <c r="G174" s="17"/>
      <c r="H174" s="17"/>
      <c r="I174" s="17"/>
    </row>
    <row r="175" spans="1:12" x14ac:dyDescent="0.25">
      <c r="A175" s="28"/>
      <c r="B175" s="2"/>
      <c r="C175" s="17"/>
      <c r="D175" s="17"/>
      <c r="E175" s="17"/>
      <c r="F175" s="17"/>
      <c r="G175" s="17"/>
      <c r="H175" s="17"/>
      <c r="I175" s="17"/>
    </row>
    <row r="176" spans="1:12" x14ac:dyDescent="0.25">
      <c r="A176" s="28"/>
      <c r="B176" s="17"/>
      <c r="C176" s="86"/>
      <c r="D176" s="86"/>
      <c r="E176" s="86"/>
      <c r="F176" s="86"/>
      <c r="G176" s="86"/>
      <c r="H176" s="86"/>
      <c r="I176" s="86"/>
    </row>
    <row r="177" spans="1:12" ht="15.75" customHeight="1" x14ac:dyDescent="0.2">
      <c r="A177" s="28" t="s">
        <v>64</v>
      </c>
      <c r="B177" s="87" t="s">
        <v>156</v>
      </c>
      <c r="C177" s="162">
        <v>2021</v>
      </c>
      <c r="D177" s="163"/>
      <c r="E177" s="162">
        <v>2022</v>
      </c>
      <c r="F177" s="163"/>
      <c r="G177" s="162">
        <v>2023</v>
      </c>
      <c r="H177" s="163"/>
      <c r="I177" s="162">
        <v>2024</v>
      </c>
      <c r="J177" s="163"/>
      <c r="K177" s="162">
        <v>2019</v>
      </c>
      <c r="L177" s="163"/>
    </row>
    <row r="178" spans="1:12" x14ac:dyDescent="0.2">
      <c r="A178" s="28"/>
      <c r="B178" s="126" t="s">
        <v>116</v>
      </c>
      <c r="C178" s="101" t="s">
        <v>147</v>
      </c>
      <c r="D178" s="101" t="s">
        <v>146</v>
      </c>
      <c r="E178" s="101" t="s">
        <v>147</v>
      </c>
      <c r="F178" s="101" t="s">
        <v>146</v>
      </c>
      <c r="G178" s="101" t="s">
        <v>147</v>
      </c>
      <c r="H178" s="101" t="s">
        <v>146</v>
      </c>
      <c r="I178" s="101" t="s">
        <v>147</v>
      </c>
      <c r="J178" s="101" t="s">
        <v>146</v>
      </c>
      <c r="K178" s="101" t="s">
        <v>147</v>
      </c>
      <c r="L178" s="101" t="s">
        <v>146</v>
      </c>
    </row>
    <row r="179" spans="1:12" x14ac:dyDescent="0.25">
      <c r="A179" s="28" t="s">
        <v>9</v>
      </c>
      <c r="B179" s="143" t="s">
        <v>118</v>
      </c>
      <c r="C179" s="127"/>
      <c r="D179" s="116">
        <f>IF(C179&gt;0,C179/$C$183,0)</f>
        <v>0</v>
      </c>
      <c r="E179" s="127"/>
      <c r="F179" s="116">
        <f>IF(E179&gt;0,E179/$E$183,0)</f>
        <v>0</v>
      </c>
      <c r="G179" s="127"/>
      <c r="H179" s="116">
        <f>IF(G179&gt;0,G179/$G$183,0)</f>
        <v>0</v>
      </c>
      <c r="I179" s="127"/>
      <c r="J179" s="116">
        <f>IF(I179&gt;0,I179/$I$183,0)</f>
        <v>0</v>
      </c>
      <c r="K179" s="127"/>
      <c r="L179" s="116">
        <f>IF(K179&gt;0,K179/$K$183,0)</f>
        <v>0</v>
      </c>
    </row>
    <row r="180" spans="1:12" x14ac:dyDescent="0.25">
      <c r="A180" s="28" t="s">
        <v>33</v>
      </c>
      <c r="B180" s="144" t="s">
        <v>201</v>
      </c>
      <c r="C180" s="128"/>
      <c r="D180" s="117">
        <f>IF(C180&gt;0,C180/$C$183,0)</f>
        <v>0</v>
      </c>
      <c r="E180" s="128"/>
      <c r="F180" s="117">
        <f>IF(E180&gt;0,E180/$E$183,0)</f>
        <v>0</v>
      </c>
      <c r="G180" s="128"/>
      <c r="H180" s="117">
        <f>IF(G180&gt;0,G180/$G$183,0)</f>
        <v>0</v>
      </c>
      <c r="I180" s="128"/>
      <c r="J180" s="117">
        <f>IF(I180&gt;0,I180/$I$183,0)</f>
        <v>0</v>
      </c>
      <c r="K180" s="128"/>
      <c r="L180" s="117">
        <f>IF(K180&gt;0,K180/$K$183,0)</f>
        <v>0</v>
      </c>
    </row>
    <row r="181" spans="1:12" x14ac:dyDescent="0.25">
      <c r="A181" s="28" t="s">
        <v>17</v>
      </c>
      <c r="B181" s="144" t="s">
        <v>202</v>
      </c>
      <c r="C181" s="128"/>
      <c r="D181" s="117">
        <f>IF(C181&gt;0,C181/$C$183,0)</f>
        <v>0</v>
      </c>
      <c r="E181" s="128"/>
      <c r="F181" s="117">
        <f>IF(E181&gt;0,E181/$E$183,0)</f>
        <v>0</v>
      </c>
      <c r="G181" s="128"/>
      <c r="H181" s="117">
        <f>IF(G181&gt;0,G181/$G$183,0)</f>
        <v>0</v>
      </c>
      <c r="I181" s="128"/>
      <c r="J181" s="117">
        <f>IF(I181&gt;0,I181/$I$183,0)</f>
        <v>0</v>
      </c>
      <c r="K181" s="128"/>
      <c r="L181" s="117">
        <f>IF(K181&gt;0,K181/$K$183,0)</f>
        <v>0</v>
      </c>
    </row>
    <row r="182" spans="1:12" x14ac:dyDescent="0.25">
      <c r="A182" s="28" t="s">
        <v>123</v>
      </c>
      <c r="B182" s="145" t="s">
        <v>144</v>
      </c>
      <c r="C182" s="128"/>
      <c r="D182" s="117">
        <f>IF(C182&gt;0,C182/$C$183,0)</f>
        <v>0</v>
      </c>
      <c r="E182" s="128"/>
      <c r="F182" s="117">
        <f>IF(E182&gt;0,E182/$E$183,0)</f>
        <v>0</v>
      </c>
      <c r="G182" s="128"/>
      <c r="H182" s="117">
        <f>IF(G182&gt;0,G182/$G$183,0)</f>
        <v>0</v>
      </c>
      <c r="I182" s="128"/>
      <c r="J182" s="117">
        <f>IF(I182&gt;0,I182/$I$183,0)</f>
        <v>0</v>
      </c>
      <c r="K182" s="128"/>
      <c r="L182" s="117">
        <f>IF(K182&gt;0,K182/$K$183,0)</f>
        <v>0</v>
      </c>
    </row>
    <row r="183" spans="1:12" s="119" customFormat="1" x14ac:dyDescent="0.2">
      <c r="A183" s="46">
        <v>1</v>
      </c>
      <c r="B183" s="34" t="s">
        <v>120</v>
      </c>
      <c r="C183" s="118">
        <f t="shared" ref="C183:L183" si="14">SUM(C179:C182)</f>
        <v>0</v>
      </c>
      <c r="D183" s="97">
        <f t="shared" si="14"/>
        <v>0</v>
      </c>
      <c r="E183" s="118">
        <f t="shared" si="14"/>
        <v>0</v>
      </c>
      <c r="F183" s="97">
        <f t="shared" si="14"/>
        <v>0</v>
      </c>
      <c r="G183" s="118">
        <f t="shared" si="14"/>
        <v>0</v>
      </c>
      <c r="H183" s="97">
        <f t="shared" si="14"/>
        <v>0</v>
      </c>
      <c r="I183" s="118">
        <f t="shared" si="14"/>
        <v>0</v>
      </c>
      <c r="J183" s="97">
        <f t="shared" si="14"/>
        <v>0</v>
      </c>
      <c r="K183" s="118">
        <f t="shared" si="14"/>
        <v>0</v>
      </c>
      <c r="L183" s="97">
        <f t="shared" si="14"/>
        <v>0</v>
      </c>
    </row>
    <row r="184" spans="1:12" x14ac:dyDescent="0.2">
      <c r="A184" s="28"/>
      <c r="B184" s="17"/>
      <c r="C184" s="86"/>
      <c r="D184" s="86"/>
      <c r="E184" s="86"/>
      <c r="F184" s="86"/>
      <c r="G184" s="86"/>
      <c r="H184" s="86"/>
      <c r="I184" s="86"/>
      <c r="J184" s="86"/>
      <c r="K184" s="86"/>
      <c r="L184" s="86"/>
    </row>
    <row r="185" spans="1:12" x14ac:dyDescent="0.2">
      <c r="A185" s="28"/>
      <c r="B185" s="60" t="s">
        <v>151</v>
      </c>
      <c r="C185" s="179" t="str">
        <f>IF(C183=D171,"CORRECT","INCORRECT")</f>
        <v>CORRECT</v>
      </c>
      <c r="D185" s="180"/>
      <c r="E185" s="179" t="str">
        <f>IF(E183=F171,"CORRECT","INCORRECT")</f>
        <v>CORRECT</v>
      </c>
      <c r="F185" s="180"/>
      <c r="G185" s="179" t="str">
        <f>IF(G183=H171,"CORRECT","INCORRECT")</f>
        <v>CORRECT</v>
      </c>
      <c r="H185" s="180"/>
      <c r="I185" s="179" t="str">
        <f>IF(I183=J171,"CORRECT","INCORRECT")</f>
        <v>CORRECT</v>
      </c>
      <c r="J185" s="180"/>
      <c r="K185" s="179" t="str">
        <f>IF(K183=L171,"CORRECT","INCORRECT")</f>
        <v>CORRECT</v>
      </c>
      <c r="L185" s="180"/>
    </row>
    <row r="186" spans="1:12" x14ac:dyDescent="0.25">
      <c r="A186" s="28"/>
      <c r="B186" s="17"/>
      <c r="C186" s="86"/>
      <c r="D186" s="86"/>
      <c r="E186" s="86"/>
      <c r="F186" s="86"/>
      <c r="G186" s="86"/>
      <c r="H186" s="86"/>
      <c r="I186" s="86"/>
    </row>
    <row r="187" spans="1:12" x14ac:dyDescent="0.25">
      <c r="A187" s="28"/>
      <c r="B187" s="17"/>
      <c r="C187" s="86"/>
      <c r="D187" s="86"/>
      <c r="E187" s="86"/>
      <c r="F187" s="86"/>
      <c r="G187" s="86"/>
      <c r="H187" s="86"/>
      <c r="I187" s="86"/>
    </row>
    <row r="188" spans="1:12" x14ac:dyDescent="0.25">
      <c r="A188" s="28"/>
      <c r="B188" s="17"/>
      <c r="C188" s="86"/>
      <c r="D188" s="86"/>
      <c r="E188" s="86"/>
      <c r="F188" s="86"/>
      <c r="G188" s="86"/>
      <c r="H188" s="86"/>
      <c r="I188" s="86"/>
    </row>
    <row r="189" spans="1:12" x14ac:dyDescent="0.25">
      <c r="A189" s="28"/>
      <c r="B189" s="17"/>
      <c r="C189" s="17"/>
      <c r="D189" s="17"/>
      <c r="E189" s="17"/>
      <c r="F189" s="17"/>
      <c r="G189" s="17"/>
      <c r="H189" s="17"/>
      <c r="I189" s="17"/>
    </row>
    <row r="190" spans="1:12" x14ac:dyDescent="0.25">
      <c r="B190" s="98"/>
      <c r="C190" s="98"/>
      <c r="D190" s="98"/>
      <c r="E190" s="98"/>
      <c r="F190" s="98"/>
      <c r="G190" s="98"/>
    </row>
    <row r="191" spans="1:12" x14ac:dyDescent="0.25">
      <c r="A191" s="28"/>
      <c r="B191" s="78" t="s">
        <v>117</v>
      </c>
      <c r="C191" s="14" t="s">
        <v>84</v>
      </c>
      <c r="D191" s="14" t="s">
        <v>86</v>
      </c>
      <c r="E191" s="120"/>
      <c r="F191" s="121"/>
      <c r="G191" s="121"/>
      <c r="H191" s="121"/>
    </row>
    <row r="192" spans="1:12" x14ac:dyDescent="0.25">
      <c r="A192" s="28"/>
      <c r="B192" s="36" t="s">
        <v>132</v>
      </c>
      <c r="C192" s="122" t="s">
        <v>85</v>
      </c>
      <c r="D192" s="122" t="s">
        <v>92</v>
      </c>
      <c r="E192" s="123"/>
      <c r="F192" s="124"/>
      <c r="G192" s="124"/>
      <c r="H192" s="124"/>
    </row>
    <row r="193" spans="1:8" x14ac:dyDescent="0.25">
      <c r="A193" s="28"/>
      <c r="B193" s="17"/>
      <c r="C193" s="146"/>
      <c r="D193" s="146"/>
      <c r="E193" s="123"/>
      <c r="F193" s="124"/>
      <c r="G193" s="124"/>
      <c r="H193" s="124"/>
    </row>
    <row r="194" spans="1:8" x14ac:dyDescent="0.25">
      <c r="D194" s="8"/>
      <c r="E194" s="8"/>
      <c r="F194" s="8"/>
      <c r="G194" s="8"/>
      <c r="H194" s="8"/>
    </row>
    <row r="195" spans="1:8" x14ac:dyDescent="0.25">
      <c r="A195" s="28"/>
      <c r="B195" s="78" t="s">
        <v>131</v>
      </c>
      <c r="C195" s="14" t="s">
        <v>84</v>
      </c>
      <c r="D195" s="14" t="s">
        <v>86</v>
      </c>
      <c r="E195" s="120"/>
      <c r="F195" s="121"/>
      <c r="G195" s="121"/>
      <c r="H195" s="121"/>
    </row>
    <row r="196" spans="1:8" x14ac:dyDescent="0.25">
      <c r="A196" s="28"/>
      <c r="B196" s="36" t="s">
        <v>130</v>
      </c>
      <c r="C196" s="122" t="s">
        <v>85</v>
      </c>
      <c r="D196" s="122" t="s">
        <v>92</v>
      </c>
      <c r="E196" s="123"/>
      <c r="F196" s="124"/>
      <c r="G196" s="124"/>
      <c r="H196" s="124"/>
    </row>
    <row r="197" spans="1:8" x14ac:dyDescent="0.25">
      <c r="A197" s="28"/>
      <c r="B197" s="17"/>
      <c r="C197" s="146"/>
      <c r="D197" s="146"/>
      <c r="E197" s="123"/>
      <c r="F197" s="124"/>
      <c r="G197" s="124"/>
      <c r="H197" s="124"/>
    </row>
    <row r="198" spans="1:8" x14ac:dyDescent="0.25">
      <c r="B198" s="98"/>
      <c r="C198" s="98"/>
      <c r="D198" s="98"/>
      <c r="E198" s="98"/>
      <c r="F198" s="98"/>
      <c r="G198" s="98"/>
    </row>
    <row r="199" spans="1:8" x14ac:dyDescent="0.25">
      <c r="B199" s="151" t="s">
        <v>92</v>
      </c>
      <c r="C199" s="151"/>
      <c r="D199" s="125"/>
      <c r="E199" s="125"/>
      <c r="F199" s="125"/>
    </row>
    <row r="200" spans="1:8" x14ac:dyDescent="0.25">
      <c r="B200" s="151" t="s">
        <v>176</v>
      </c>
      <c r="C200" s="151"/>
      <c r="D200" s="125"/>
      <c r="E200" s="125"/>
      <c r="F200" s="125"/>
    </row>
    <row r="201" spans="1:8" x14ac:dyDescent="0.25">
      <c r="B201" s="151"/>
      <c r="C201" s="151"/>
      <c r="D201" s="125"/>
      <c r="E201" s="125"/>
      <c r="F201" s="125"/>
    </row>
    <row r="202" spans="1:8" x14ac:dyDescent="0.25">
      <c r="B202" s="152" t="s">
        <v>177</v>
      </c>
      <c r="C202" s="152" t="s">
        <v>178</v>
      </c>
      <c r="D202" s="152" t="s">
        <v>179</v>
      </c>
      <c r="E202" s="153" t="s">
        <v>116</v>
      </c>
      <c r="F202" s="125"/>
    </row>
    <row r="203" spans="1:8" x14ac:dyDescent="0.25">
      <c r="B203" s="151" t="s">
        <v>180</v>
      </c>
      <c r="C203" s="151" t="s">
        <v>181</v>
      </c>
      <c r="D203" s="151" t="s">
        <v>103</v>
      </c>
      <c r="E203" s="125" t="s">
        <v>118</v>
      </c>
      <c r="F203" s="125"/>
    </row>
    <row r="204" spans="1:8" x14ac:dyDescent="0.25">
      <c r="B204" s="151" t="s">
        <v>182</v>
      </c>
      <c r="C204" s="151" t="s">
        <v>183</v>
      </c>
      <c r="D204" s="151" t="s">
        <v>104</v>
      </c>
      <c r="E204" s="125" t="s">
        <v>201</v>
      </c>
      <c r="F204" s="125"/>
    </row>
    <row r="205" spans="1:8" x14ac:dyDescent="0.25">
      <c r="B205" s="151" t="s">
        <v>184</v>
      </c>
      <c r="C205" s="151" t="s">
        <v>185</v>
      </c>
      <c r="D205" s="151" t="s">
        <v>105</v>
      </c>
      <c r="E205" s="125" t="s">
        <v>202</v>
      </c>
      <c r="F205" s="125"/>
    </row>
    <row r="206" spans="1:8" x14ac:dyDescent="0.25">
      <c r="B206" s="151" t="s">
        <v>186</v>
      </c>
      <c r="C206" s="151" t="s">
        <v>187</v>
      </c>
      <c r="D206" s="151" t="s">
        <v>106</v>
      </c>
      <c r="E206" s="125" t="s">
        <v>144</v>
      </c>
      <c r="F206" s="125"/>
    </row>
    <row r="207" spans="1:8" x14ac:dyDescent="0.25">
      <c r="B207" s="151" t="s">
        <v>188</v>
      </c>
      <c r="C207" s="151" t="s">
        <v>189</v>
      </c>
      <c r="D207" s="151" t="s">
        <v>107</v>
      </c>
      <c r="E207" s="125"/>
      <c r="F207" s="125"/>
    </row>
    <row r="208" spans="1:8" x14ac:dyDescent="0.25">
      <c r="B208" s="151" t="s">
        <v>190</v>
      </c>
      <c r="C208" s="151" t="s">
        <v>191</v>
      </c>
      <c r="D208" s="151" t="s">
        <v>108</v>
      </c>
      <c r="E208" s="125"/>
      <c r="F208" s="125"/>
    </row>
    <row r="209" spans="2:6" x14ac:dyDescent="0.25">
      <c r="B209" s="151" t="s">
        <v>192</v>
      </c>
      <c r="C209" s="151" t="s">
        <v>193</v>
      </c>
      <c r="D209" s="151" t="s">
        <v>109</v>
      </c>
      <c r="E209" s="125"/>
      <c r="F209" s="125"/>
    </row>
    <row r="210" spans="2:6" x14ac:dyDescent="0.25">
      <c r="B210" s="151" t="s">
        <v>198</v>
      </c>
      <c r="C210" s="151" t="s">
        <v>194</v>
      </c>
      <c r="D210" s="151" t="s">
        <v>110</v>
      </c>
      <c r="E210" s="125"/>
      <c r="F210" s="125"/>
    </row>
    <row r="211" spans="2:6" x14ac:dyDescent="0.25">
      <c r="B211" s="151" t="s">
        <v>200</v>
      </c>
      <c r="C211" s="151" t="s">
        <v>195</v>
      </c>
      <c r="D211" s="151" t="s">
        <v>111</v>
      </c>
      <c r="E211" s="125"/>
      <c r="F211" s="125"/>
    </row>
    <row r="212" spans="2:6" x14ac:dyDescent="0.25">
      <c r="B212" s="151" t="s">
        <v>199</v>
      </c>
      <c r="C212" s="151" t="s">
        <v>196</v>
      </c>
      <c r="D212" s="151" t="s">
        <v>112</v>
      </c>
      <c r="E212" s="125"/>
      <c r="F212" s="125"/>
    </row>
    <row r="213" spans="2:6" x14ac:dyDescent="0.25">
      <c r="B213" s="151"/>
      <c r="C213" s="151" t="s">
        <v>197</v>
      </c>
      <c r="D213" s="125"/>
      <c r="E213" s="125"/>
      <c r="F213" s="125"/>
    </row>
    <row r="214" spans="2:6" x14ac:dyDescent="0.25">
      <c r="B214" s="125"/>
      <c r="C214" s="125"/>
      <c r="D214" s="125"/>
      <c r="E214" s="125"/>
      <c r="F214" s="125"/>
    </row>
    <row r="215" spans="2:6" x14ac:dyDescent="0.25">
      <c r="B215" s="125"/>
      <c r="C215" s="125"/>
      <c r="D215" s="125"/>
      <c r="E215" s="125"/>
      <c r="F215" s="125"/>
    </row>
    <row r="216" spans="2:6" x14ac:dyDescent="0.25">
      <c r="B216" s="125"/>
      <c r="C216" s="125"/>
      <c r="D216" s="125"/>
      <c r="E216" s="125"/>
      <c r="F216" s="125"/>
    </row>
    <row r="217" spans="2:6" x14ac:dyDescent="0.25">
      <c r="B217" s="125"/>
      <c r="C217" s="125"/>
      <c r="D217" s="125"/>
      <c r="E217" s="125"/>
      <c r="F217" s="125"/>
    </row>
    <row r="218" spans="2:6" x14ac:dyDescent="0.25">
      <c r="B218" s="98"/>
      <c r="C218" s="98"/>
      <c r="D218" s="98"/>
      <c r="E218" s="98"/>
      <c r="F218" s="98"/>
    </row>
    <row r="219" spans="2:6" x14ac:dyDescent="0.25">
      <c r="B219" s="98"/>
      <c r="C219" s="98"/>
      <c r="D219" s="98"/>
      <c r="E219" s="98"/>
      <c r="F219" s="98"/>
    </row>
    <row r="220" spans="2:6" x14ac:dyDescent="0.25">
      <c r="B220" s="98"/>
      <c r="C220" s="98"/>
      <c r="D220" s="98"/>
      <c r="E220" s="98"/>
      <c r="F220" s="98"/>
    </row>
  </sheetData>
  <sheetProtection password="99D7" sheet="1" objects="1" scenarios="1" selectLockedCells="1"/>
  <dataConsolidate/>
  <dataValidations count="5">
    <dataValidation type="list" allowBlank="1" showInputMessage="1" showErrorMessage="1" sqref="C197:D197 C193:D193">
      <formula1>#REF!</formula1>
    </dataValidation>
    <dataValidation type="list" allowBlank="1" showInputMessage="1" showErrorMessage="1" sqref="C10">
      <formula1>$B$203:$B$212</formula1>
    </dataValidation>
    <dataValidation type="list" allowBlank="1" showInputMessage="1" showErrorMessage="1" sqref="C14:C15">
      <formula1>#REF!</formula1>
    </dataValidation>
    <dataValidation type="list" allowBlank="1" showInputMessage="1" showErrorMessage="1" sqref="C192:D192 C196:D196">
      <formula1>$B$199:$B$200</formula1>
    </dataValidation>
    <dataValidation type="list" allowBlank="1" showInputMessage="1" showErrorMessage="1" sqref="C9">
      <formula1>$C$203:$C$213</formula1>
    </dataValidation>
  </dataValidations>
  <pageMargins left="0.70866141732283472" right="0.70866141732283472" top="0.74803149606299213" bottom="0.74803149606299213" header="0.31496062992125984" footer="0.31496062992125984"/>
  <pageSetup scale="23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begrotingsformat</vt:lpstr>
    </vt:vector>
  </TitlesOfParts>
  <Company>Gemeente Utrecht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Sluijs, Willem van der</dc:creator>
  <cp:lastModifiedBy>Sluijs, Willem van der</cp:lastModifiedBy>
  <cp:lastPrinted>2019-10-23T08:35:05Z</cp:lastPrinted>
  <dcterms:created xsi:type="dcterms:W3CDTF">2015-10-12T14:57:17Z</dcterms:created>
  <dcterms:modified xsi:type="dcterms:W3CDTF">2019-11-26T13:32:38Z</dcterms:modified>
</cp:coreProperties>
</file>