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echtcloud-my.sharepoint.com/personal/robin_trotsenburg_utrecht_nl/Documents/Afbeeldingen/04) Online loket/Producten/Cultuurnota 'Kleur bekennen' 2025-2026/"/>
    </mc:Choice>
  </mc:AlternateContent>
  <xr:revisionPtr revIDLastSave="0" documentId="8_{597D505F-9830-4954-AF62-412126BE76AE}" xr6:coauthVersionLast="47" xr6:coauthVersionMax="47" xr10:uidLastSave="{00000000-0000-0000-0000-000000000000}"/>
  <bookViews>
    <workbookView xWindow="-110" yWindow="-110" windowWidth="38620" windowHeight="21220" xr2:uid="{E16F9278-CE45-4362-89CA-8F2CF55737B7}"/>
  </bookViews>
  <sheets>
    <sheet name="2025-2028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H84" i="2"/>
  <c r="H78" i="2"/>
  <c r="H77" i="2"/>
  <c r="H76" i="2"/>
  <c r="H75" i="2"/>
  <c r="H71" i="2"/>
  <c r="H70" i="2"/>
  <c r="H67" i="2"/>
  <c r="H66" i="2"/>
  <c r="H58" i="2"/>
  <c r="H57" i="2"/>
  <c r="H55" i="2"/>
  <c r="H54" i="2"/>
  <c r="H53" i="2"/>
  <c r="H52" i="2"/>
  <c r="H51" i="2"/>
  <c r="H50" i="2"/>
  <c r="H49" i="2"/>
  <c r="H48" i="2"/>
  <c r="H47" i="2"/>
  <c r="H42" i="2"/>
  <c r="H41" i="2"/>
  <c r="H40" i="2"/>
  <c r="H39" i="2"/>
  <c r="H37" i="2"/>
  <c r="H32" i="2"/>
  <c r="H31" i="2"/>
  <c r="H30" i="2"/>
  <c r="H27" i="2"/>
  <c r="H26" i="2"/>
  <c r="H25" i="2"/>
  <c r="H24" i="2"/>
  <c r="H23" i="2"/>
  <c r="H22" i="2"/>
  <c r="C121" i="2"/>
  <c r="C120" i="2"/>
  <c r="F179" i="2"/>
  <c r="F178" i="2"/>
  <c r="F177" i="2"/>
  <c r="F176" i="2"/>
  <c r="F175" i="2"/>
  <c r="F180" i="2" s="1"/>
  <c r="D179" i="2"/>
  <c r="D178" i="2"/>
  <c r="D177" i="2"/>
  <c r="D176" i="2"/>
  <c r="D175" i="2"/>
  <c r="E180" i="2"/>
  <c r="C180" i="2"/>
  <c r="E154" i="2"/>
  <c r="E168" i="2" s="1"/>
  <c r="E182" i="2" s="1"/>
  <c r="C154" i="2"/>
  <c r="C168" i="2" s="1"/>
  <c r="C182" i="2" l="1"/>
  <c r="D180" i="2"/>
  <c r="D120" i="2"/>
  <c r="D121" i="2"/>
  <c r="F35" i="2"/>
  <c r="F44" i="2" s="1"/>
  <c r="E35" i="2"/>
  <c r="E44" i="2" s="1"/>
  <c r="D33" i="2"/>
  <c r="C33" i="2"/>
  <c r="H33" i="2" s="1"/>
  <c r="G132" i="2"/>
  <c r="F132" i="2"/>
  <c r="E132" i="2"/>
  <c r="D132" i="2"/>
  <c r="C132" i="2"/>
  <c r="E130" i="2"/>
  <c r="D130" i="2"/>
  <c r="C130" i="2"/>
  <c r="C106" i="2"/>
  <c r="E103" i="2"/>
  <c r="C103" i="2"/>
  <c r="F74" i="2"/>
  <c r="E74" i="2"/>
  <c r="D74" i="2"/>
  <c r="C74" i="2"/>
  <c r="F72" i="2"/>
  <c r="E72" i="2"/>
  <c r="D72" i="2"/>
  <c r="C72" i="2"/>
  <c r="F68" i="2"/>
  <c r="E68" i="2"/>
  <c r="D68" i="2"/>
  <c r="C68" i="2"/>
  <c r="F59" i="2"/>
  <c r="E59" i="2"/>
  <c r="D59" i="2"/>
  <c r="C59" i="2"/>
  <c r="F56" i="2"/>
  <c r="E56" i="2"/>
  <c r="D56" i="2"/>
  <c r="C56" i="2"/>
  <c r="C8" i="2"/>
  <c r="D43" i="2"/>
  <c r="C43" i="2"/>
  <c r="H43" i="2" s="1"/>
  <c r="D21" i="2"/>
  <c r="D28" i="2" s="1"/>
  <c r="D35" i="2" s="1"/>
  <c r="C21" i="2"/>
  <c r="B11" i="2"/>
  <c r="H56" i="2" l="1"/>
  <c r="H68" i="2"/>
  <c r="H74" i="2"/>
  <c r="D79" i="2"/>
  <c r="H21" i="2"/>
  <c r="H59" i="2"/>
  <c r="H72" i="2"/>
  <c r="F79" i="2"/>
  <c r="F61" i="2"/>
  <c r="E79" i="2"/>
  <c r="E61" i="2"/>
  <c r="D44" i="2"/>
  <c r="D61" i="2" s="1"/>
  <c r="D83" i="2" s="1"/>
  <c r="D85" i="2" s="1"/>
  <c r="C28" i="2"/>
  <c r="C79" i="2"/>
  <c r="H79" i="2" s="1"/>
  <c r="C35" i="2" l="1"/>
  <c r="H35" i="2" s="1"/>
  <c r="H28" i="2"/>
  <c r="F83" i="2"/>
  <c r="F85" i="2" s="1"/>
  <c r="E83" i="2"/>
  <c r="E85" i="2" s="1"/>
  <c r="C44" i="2" l="1"/>
  <c r="C61" i="2" l="1"/>
  <c r="H44" i="2"/>
  <c r="H61" i="2" l="1"/>
  <c r="C83" i="2"/>
  <c r="H83" i="2" l="1"/>
  <c r="C85" i="2"/>
  <c r="D87" i="2" l="1"/>
  <c r="H8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Sluijs, Willem van der</author>
  </authors>
  <commentList>
    <comment ref="C7" authorId="0" shapeId="0" xr:uid="{5EBB108B-2A93-4756-86F6-BAB5DADD2A54}">
      <text>
        <r>
          <rPr>
            <sz val="8"/>
            <color indexed="81"/>
            <rFont val="Tahoma"/>
            <family val="2"/>
          </rPr>
          <t>Het subsidiebedrag over 2 jaar moet overeenkomen met het aangevraagde subsidiebedrag in het digitale aanvraagformulier.  Het bedrag betreft een optelling van de opgegeven structurele subsidiebijdrage van de gemeente Utrecht in onderstaande meerjarenbegroting 2025-2026. Dit bedrag kan niet meer dan 125.000 euro zijn.</t>
        </r>
      </text>
    </comment>
    <comment ref="C11" authorId="0" shapeId="0" xr:uid="{C83ABD28-573C-4240-B1FC-F189824236CE}">
      <text>
        <r>
          <rPr>
            <sz val="8"/>
            <color indexed="81"/>
            <rFont val="Tahoma"/>
            <family val="2"/>
          </rPr>
          <t>In deze cel kunt aangeven in welke sector(en) uw instelling zich begeeft als u als sector 'anders' heeft aangegeven.</t>
        </r>
      </text>
    </comment>
    <comment ref="B17" authorId="0" shapeId="0" xr:uid="{30351C37-1430-4277-A731-0BC602612D3F}">
      <text>
        <r>
          <rPr>
            <sz val="8"/>
            <color indexed="81"/>
            <rFont val="Tahoma"/>
            <family val="2"/>
          </rPr>
          <t xml:space="preserve">De bedragen in de meerjarenbegroting 2025-2026 en het aan te vragen subsidiebedrag bij de Gemeente Utrecht dienen te worden gebaseerd op prijspeil 2024.
</t>
        </r>
      </text>
    </comment>
    <comment ref="E17" authorId="0" shapeId="0" xr:uid="{FA269D22-9D35-4991-9D02-6F9FDBA56C6E}">
      <text>
        <r>
          <rPr>
            <sz val="8"/>
            <color indexed="81"/>
            <rFont val="Tahoma"/>
            <family val="2"/>
          </rPr>
          <t>In de kolommen 'realisatie 2022-2023' hoeven de eigen inkomsten alleen op hoofdniveau te worden meegegeven, zie grijs gearceerde cellen</t>
        </r>
      </text>
    </comment>
    <comment ref="B87" authorId="0" shapeId="0" xr:uid="{910769FD-E43F-413A-B7AA-D6CD5B23F091}">
      <text>
        <r>
          <rPr>
            <sz val="8"/>
            <color indexed="81"/>
            <rFont val="Tahoma"/>
            <family val="2"/>
          </rPr>
          <t xml:space="preserve">Het totale exploitatieresultaat in de periode 2025-2026 dient te worden geraamd op saldo €0,-. 
</t>
        </r>
      </text>
    </comment>
    <comment ref="B90" authorId="0" shapeId="0" xr:uid="{FEAC3682-3FBC-4F34-9A27-072CA1AA58E6}">
      <text>
        <r>
          <rPr>
            <sz val="8"/>
            <color indexed="81"/>
            <rFont val="Calibri"/>
            <family val="2"/>
          </rPr>
          <t>Het gaat hier om conceptcijfers die af mogen wijken van de definitieve cijfers die worden vastgesteld met de jaarrekening 2023. 
De balans hoeft enkel op hoofdniveau te worden ingevuld.</t>
        </r>
      </text>
    </comment>
    <comment ref="B129" authorId="0" shapeId="0" xr:uid="{1A5B83D8-C584-4C58-8274-287DF3E3DE83}">
      <text>
        <r>
          <rPr>
            <sz val="8"/>
            <color indexed="81"/>
            <rFont val="Tahoma"/>
            <family val="2"/>
          </rPr>
          <t>Bij categorie 1b kunt u denken aan lasten voor afschrijving van het pand, groot en regulier onderhoud en overige gebouwgebonden kosten zoals  beheer, WOZ, verzekering etc.</t>
        </r>
      </text>
    </comment>
  </commentList>
</comments>
</file>

<file path=xl/sharedStrings.xml><?xml version="1.0" encoding="utf-8"?>
<sst xmlns="http://schemas.openxmlformats.org/spreadsheetml/2006/main" count="278" uniqueCount="197">
  <si>
    <t>FORMAT MEERJARENBEGROTING AANVRAGEN TWEEJARIGE REGELING 2025-2026</t>
  </si>
  <si>
    <t>Versie1</t>
  </si>
  <si>
    <t>Instellingsgegevens</t>
  </si>
  <si>
    <t>Statutaire naam</t>
  </si>
  <si>
    <t>Roepnaam</t>
  </si>
  <si>
    <t>Rechtsvorm</t>
  </si>
  <si>
    <t>gevraagd subsidiebedrag over 2 jaar (totaal)</t>
  </si>
  <si>
    <t xml:space="preserve">gevraagd subsidiebedrag per jaar (gemiddeld) </t>
  </si>
  <si>
    <t>Kernfunctie</t>
  </si>
  <si>
    <t>Sector</t>
  </si>
  <si>
    <t>1. EXPLOITATIE</t>
  </si>
  <si>
    <t>BEGROTING</t>
  </si>
  <si>
    <t xml:space="preserve">                                                              REALISATIE</t>
  </si>
  <si>
    <t>BEGROTING- GEMIDDELD</t>
  </si>
  <si>
    <t>BATEN</t>
  </si>
  <si>
    <t>2025-2026</t>
  </si>
  <si>
    <t>CAT.</t>
  </si>
  <si>
    <t>EIGEN INKOMSTEN</t>
  </si>
  <si>
    <t>1a1</t>
  </si>
  <si>
    <t>Publieksinkomsten binnenland</t>
  </si>
  <si>
    <t>1a1a</t>
  </si>
  <si>
    <t>Kaartverkoop (musea, presentatie-instelling, podia)</t>
  </si>
  <si>
    <t>1a1b</t>
  </si>
  <si>
    <t>Recette (alleen podiumkunsten)</t>
  </si>
  <si>
    <t>1a1c</t>
  </si>
  <si>
    <t>Uitkoop (alleen podiumkunsten)</t>
  </si>
  <si>
    <t>1a1d</t>
  </si>
  <si>
    <t>Partage (alleen podiumkunsten)</t>
  </si>
  <si>
    <t>1a1e</t>
  </si>
  <si>
    <t>Overige publieksinkomsten</t>
  </si>
  <si>
    <t>1a2</t>
  </si>
  <si>
    <t>Publieksinkomsten buitenland</t>
  </si>
  <si>
    <t>1a</t>
  </si>
  <si>
    <t>Publieksinkomsten</t>
  </si>
  <si>
    <t>1b1</t>
  </si>
  <si>
    <t xml:space="preserve">    Sponsorinkomsten</t>
  </si>
  <si>
    <t>1b2</t>
  </si>
  <si>
    <t>Vergoedingen coproducent</t>
  </si>
  <si>
    <t>1b3</t>
  </si>
  <si>
    <t>Overig</t>
  </si>
  <si>
    <t>1b</t>
  </si>
  <si>
    <t>Overige directe inkomsten</t>
  </si>
  <si>
    <t>Directe inkomsten (som Publieksinkomsten + Overige directe inkomsten)</t>
  </si>
  <si>
    <t>Indirecte inkomsten</t>
  </si>
  <si>
    <t>3a</t>
  </si>
  <si>
    <t>Private middelen - particulieren incl. vriendenverenigingen</t>
  </si>
  <si>
    <t>3b</t>
  </si>
  <si>
    <t>Private middelen - bedrijven</t>
  </si>
  <si>
    <t>3c</t>
  </si>
  <si>
    <t>Private middelen - private fondsen</t>
  </si>
  <si>
    <t>3d</t>
  </si>
  <si>
    <t>Private middelen - overig</t>
  </si>
  <si>
    <t>Bijdragen uit private middelen</t>
  </si>
  <si>
    <t>TOTAAL EIGEN INKOMSTEN</t>
  </si>
  <si>
    <t xml:space="preserve">SUBSIDIES </t>
  </si>
  <si>
    <t xml:space="preserve">  Totaal structureel Rijk (BIS)</t>
  </si>
  <si>
    <t xml:space="preserve">     Totaal structureel Rijk (BIS)</t>
  </si>
  <si>
    <t>Totaal structureel Provincie</t>
  </si>
  <si>
    <t>Totaal structureel Gemeente</t>
  </si>
  <si>
    <t>7a</t>
  </si>
  <si>
    <t>Fonds Podiumkunsten</t>
  </si>
  <si>
    <t>7b</t>
  </si>
  <si>
    <t>Fonds voor Cultuurparticipatie</t>
  </si>
  <si>
    <t>7c</t>
  </si>
  <si>
    <t>Mondriaan Fonds</t>
  </si>
  <si>
    <t>7d</t>
  </si>
  <si>
    <t>Nederlands Fonds voor de Film</t>
  </si>
  <si>
    <t>7e</t>
  </si>
  <si>
    <t>Nederlands Letterenfonds</t>
  </si>
  <si>
    <t>7f</t>
  </si>
  <si>
    <t>Stimuleringsfonds Creatieve industrie</t>
  </si>
  <si>
    <t>Totaal landelijke fondsen</t>
  </si>
  <si>
    <t>Totaal structureel publieke subsidie overig</t>
  </si>
  <si>
    <t>Totaal incidentele publieke subsidie</t>
  </si>
  <si>
    <t>TOTAAL SUBSIDIES</t>
  </si>
  <si>
    <t>TOTAAL BATEN</t>
  </si>
  <si>
    <t>LASTEN</t>
  </si>
  <si>
    <t>10a</t>
  </si>
  <si>
    <t>Beheerslasten materieel</t>
  </si>
  <si>
    <t>10b</t>
  </si>
  <si>
    <t>Beheerlasten personeel</t>
  </si>
  <si>
    <t>Beheerslasten totaal</t>
  </si>
  <si>
    <t>11a</t>
  </si>
  <si>
    <t>Activiteitslasten materieel</t>
  </si>
  <si>
    <t>11b</t>
  </si>
  <si>
    <t>Activiteitslasten personeel</t>
  </si>
  <si>
    <t xml:space="preserve"> Activiteitslasten totaal</t>
  </si>
  <si>
    <t>Spec.</t>
  </si>
  <si>
    <t xml:space="preserve">Totaal personeelslasten </t>
  </si>
  <si>
    <t>12a</t>
  </si>
  <si>
    <t>Waarvan vast contract</t>
  </si>
  <si>
    <t>12b</t>
  </si>
  <si>
    <t>Waarvan tijdelijk contract</t>
  </si>
  <si>
    <t>12c</t>
  </si>
  <si>
    <t>Waarvan inhuur</t>
  </si>
  <si>
    <t>TOTAAL LASTEN</t>
  </si>
  <si>
    <t>RESULTAAT</t>
  </si>
  <si>
    <t xml:space="preserve">Saldo uit gewone bedrijfsvoering </t>
  </si>
  <si>
    <t>Saldo rentebaten / -lasten</t>
  </si>
  <si>
    <t>EXPLOITATIERESULTAAT</t>
  </si>
  <si>
    <t>CONTROLEREGEL MEERJARENRESULTAAT</t>
  </si>
  <si>
    <t>2.1 BALANS (CONCEPT)</t>
  </si>
  <si>
    <t>ACTIVA</t>
  </si>
  <si>
    <t>31.12.2023</t>
  </si>
  <si>
    <t>PASSIVA</t>
  </si>
  <si>
    <t>Immateriële vaste activa</t>
  </si>
  <si>
    <t>Algemene reserve</t>
  </si>
  <si>
    <t>Materiële vaste activa</t>
  </si>
  <si>
    <t>Bestemmingsreserve(s)</t>
  </si>
  <si>
    <t>Financiële vaste activa</t>
  </si>
  <si>
    <t>Bestemmingsfondsen</t>
  </si>
  <si>
    <t>Totaal vaste activa</t>
  </si>
  <si>
    <t>Totaal eigen vermogen</t>
  </si>
  <si>
    <t>Voorraden</t>
  </si>
  <si>
    <t>Vorderingen</t>
  </si>
  <si>
    <t>Voorzieningen</t>
  </si>
  <si>
    <t>Effecten</t>
  </si>
  <si>
    <t>Langlopende schulden</t>
  </si>
  <si>
    <t>Liquide middelen</t>
  </si>
  <si>
    <t>Kortlopende schulden</t>
  </si>
  <si>
    <t>Totaal vlottende activa</t>
  </si>
  <si>
    <t>Totaal vreemd vermogen</t>
  </si>
  <si>
    <t xml:space="preserve">Totaal activa </t>
  </si>
  <si>
    <t>Totaal passiva</t>
  </si>
  <si>
    <t>VERWACHT EXPLOITATIERESULTAAT 2024</t>
  </si>
  <si>
    <t>VERWACHT EIGEN VERMOGEN ULTIMO 2024</t>
  </si>
  <si>
    <t xml:space="preserve">                                                  RAMING EERSTE JAAR </t>
  </si>
  <si>
    <t>GEREALISEERD</t>
  </si>
  <si>
    <t>3. PERSONEEL</t>
  </si>
  <si>
    <t>Uren werkweek fte in uur</t>
  </si>
  <si>
    <t>Werknemers in vaste dienst (onbepaalde tijd) in aantal</t>
  </si>
  <si>
    <t>Werknemers in vaste dienst (onbepaalde tijd) in fte</t>
  </si>
  <si>
    <t>Werknemers in tijdelijke dienst (bepaalde tijd) in aantal</t>
  </si>
  <si>
    <t>Werknemers in tijdelijke dienst (bepaalde tijd) in fte</t>
  </si>
  <si>
    <t>Ingehuurde zelfstandigen/freelancers in aantal</t>
  </si>
  <si>
    <t>Ingehuurde zelfstandigen/freelancers in fte</t>
  </si>
  <si>
    <t>Totaal fte</t>
  </si>
  <si>
    <t>totaal medewerkers</t>
  </si>
  <si>
    <t>Vrijwilligers: aantal personen</t>
  </si>
  <si>
    <t>Vrijwilligers: fte</t>
  </si>
  <si>
    <t>4. Huisvesting</t>
  </si>
  <si>
    <t>huurlasten per jaar</t>
  </si>
  <si>
    <t>Overige gebouw gebonden kosten per jaar</t>
  </si>
  <si>
    <t>Totaal huisvestingslasten per jaar</t>
  </si>
  <si>
    <t>aantal m2 (Bruto vloeroppervlak)</t>
  </si>
  <si>
    <t xml:space="preserve">ja </t>
  </si>
  <si>
    <t>nee</t>
  </si>
  <si>
    <t>sector</t>
  </si>
  <si>
    <t>functie</t>
  </si>
  <si>
    <t>wijken</t>
  </si>
  <si>
    <t>doelgroep</t>
  </si>
  <si>
    <t>Beeldende kunst</t>
  </si>
  <si>
    <t>Podium muziek</t>
  </si>
  <si>
    <t>Binnenstad</t>
  </si>
  <si>
    <t>Kind (0-12 jaar)</t>
  </si>
  <si>
    <t>Cultuureducatie, -participatie en Amateurkunst</t>
  </si>
  <si>
    <t>Podium theater en dans</t>
  </si>
  <si>
    <t>Leidsche Rijn</t>
  </si>
  <si>
    <t>Jongere (13-18 jaar)</t>
  </si>
  <si>
    <t>Film</t>
  </si>
  <si>
    <t>Presentatie Beeldende Kunst</t>
  </si>
  <si>
    <t>Noordoost</t>
  </si>
  <si>
    <t>Volwassene (19-65 jaar)</t>
  </si>
  <si>
    <t>Literatuur</t>
  </si>
  <si>
    <t>Presentatie Literatuur</t>
  </si>
  <si>
    <t>Noordwest</t>
  </si>
  <si>
    <t>Oudere (65+)</t>
  </si>
  <si>
    <t>Musea</t>
  </si>
  <si>
    <t>Festival</t>
  </si>
  <si>
    <t>Oost</t>
  </si>
  <si>
    <t>Muziek</t>
  </si>
  <si>
    <t>Muziekensemble</t>
  </si>
  <si>
    <t>Overvecht</t>
  </si>
  <si>
    <t>Theater en dans</t>
  </si>
  <si>
    <t>Theatergezelschap</t>
  </si>
  <si>
    <t>Vleuten- De Meern</t>
  </si>
  <si>
    <t>Digitale cultuur</t>
  </si>
  <si>
    <t>Dansgezelschap</t>
  </si>
  <si>
    <t>West</t>
  </si>
  <si>
    <t>Cross-disciplinair</t>
  </si>
  <si>
    <t>Beeldend kunstenaar</t>
  </si>
  <si>
    <t>Zuid</t>
  </si>
  <si>
    <t>Anders</t>
  </si>
  <si>
    <t>Wijkcultuurhuis</t>
  </si>
  <si>
    <t>Zuidwest</t>
  </si>
  <si>
    <t>overig</t>
  </si>
  <si>
    <t>5. Publieksbereik spreiding</t>
  </si>
  <si>
    <t>aantal bezoekers en deelnemers</t>
  </si>
  <si>
    <t>Stad Utrecht</t>
  </si>
  <si>
    <r>
      <t xml:space="preserve">provincie Utrecht </t>
    </r>
    <r>
      <rPr>
        <sz val="9"/>
        <color indexed="8"/>
        <rFont val="Calibri"/>
        <family val="2"/>
      </rPr>
      <t>(excl. stad Utrecht)</t>
    </r>
  </si>
  <si>
    <r>
      <t>Nederland</t>
    </r>
    <r>
      <rPr>
        <sz val="9"/>
        <color indexed="8"/>
        <rFont val="Calibri"/>
        <family val="2"/>
      </rPr>
      <t xml:space="preserve"> (excl. stad en provincie Utrecht)</t>
    </r>
  </si>
  <si>
    <t>Buitenland</t>
  </si>
  <si>
    <t>totaal</t>
  </si>
  <si>
    <t>6 Publieksbereik leeftijd</t>
  </si>
  <si>
    <t>percentage</t>
  </si>
  <si>
    <t>Geen specifieke doelgroep</t>
  </si>
  <si>
    <t>CONTROLEREGEL TOTAAL BEZOEKERS EN DEELNEMERS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</si>
</sst>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_ * #,##0.0_ ;_ * \-#,##0.0_ ;_ * &quot;-&quot;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Lucida Sans Unicode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sz val="11"/>
      <color theme="1"/>
      <name val="Lucida Sans Unicode"/>
      <family val="2"/>
    </font>
    <font>
      <b/>
      <sz val="11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Lucida Sans Unicode"/>
      <family val="2"/>
    </font>
    <font>
      <b/>
      <sz val="11"/>
      <color theme="1"/>
      <name val="Lucida Sans Unicode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indexed="81"/>
      <name val="Tahoma"/>
      <family val="2"/>
    </font>
    <font>
      <sz val="8"/>
      <color indexed="81"/>
      <name val="Calibri"/>
      <family val="2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</cellStyleXfs>
  <cellXfs count="222">
    <xf numFmtId="0" fontId="0" fillId="0" borderId="0" xfId="0"/>
    <xf numFmtId="0" fontId="1" fillId="0" borderId="0" xfId="1" applyFont="1"/>
    <xf numFmtId="0" fontId="6" fillId="0" borderId="0" xfId="1" applyFont="1" applyAlignment="1">
      <alignment vertical="center"/>
    </xf>
    <xf numFmtId="0" fontId="3" fillId="0" borderId="0" xfId="2" applyFont="1" applyAlignment="1">
      <alignment vertical="center"/>
    </xf>
    <xf numFmtId="0" fontId="7" fillId="0" borderId="1" xfId="2" applyFont="1" applyBorder="1" applyAlignment="1">
      <alignment vertical="center"/>
    </xf>
    <xf numFmtId="0" fontId="1" fillId="2" borderId="1" xfId="1" applyFont="1" applyFill="1" applyBorder="1" applyProtection="1">
      <protection locked="0"/>
    </xf>
    <xf numFmtId="41" fontId="1" fillId="0" borderId="1" xfId="1" applyNumberFormat="1" applyFont="1" applyBorder="1"/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10" fillId="3" borderId="4" xfId="1" applyFont="1" applyFill="1" applyBorder="1" applyAlignment="1">
      <alignment vertical="center" wrapText="1"/>
    </xf>
    <xf numFmtId="0" fontId="11" fillId="0" borderId="2" xfId="1" applyFont="1" applyBorder="1" applyAlignment="1">
      <alignment vertical="center" wrapText="1"/>
    </xf>
    <xf numFmtId="0" fontId="10" fillId="0" borderId="0" xfId="1" applyFont="1"/>
    <xf numFmtId="0" fontId="5" fillId="0" borderId="0" xfId="1"/>
    <xf numFmtId="0" fontId="1" fillId="0" borderId="5" xfId="1" applyFont="1" applyBorder="1" applyAlignment="1">
      <alignment horizontal="left" vertical="center" wrapText="1"/>
    </xf>
    <xf numFmtId="0" fontId="1" fillId="0" borderId="6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right" vertical="center" wrapText="1"/>
    </xf>
    <xf numFmtId="0" fontId="1" fillId="0" borderId="0" xfId="1" applyFont="1" applyAlignment="1">
      <alignment vertical="center" wrapText="1"/>
    </xf>
    <xf numFmtId="0" fontId="1" fillId="0" borderId="8" xfId="1" applyFont="1" applyBorder="1" applyAlignment="1">
      <alignment vertical="center" wrapText="1"/>
    </xf>
    <xf numFmtId="41" fontId="3" fillId="0" borderId="8" xfId="1" applyNumberFormat="1" applyFont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41" fontId="1" fillId="0" borderId="8" xfId="1" applyNumberFormat="1" applyFont="1" applyBorder="1" applyAlignment="1">
      <alignment vertical="center" wrapText="1"/>
    </xf>
    <xf numFmtId="0" fontId="12" fillId="0" borderId="8" xfId="1" applyFont="1" applyBorder="1" applyAlignment="1">
      <alignment horizontal="left" vertical="center" wrapText="1" indent="3"/>
    </xf>
    <xf numFmtId="41" fontId="10" fillId="0" borderId="0" xfId="1" applyNumberFormat="1" applyFont="1"/>
    <xf numFmtId="41" fontId="1" fillId="2" borderId="8" xfId="1" applyNumberFormat="1" applyFont="1" applyFill="1" applyBorder="1" applyAlignment="1" applyProtection="1">
      <alignment vertical="center" wrapText="1"/>
      <protection locked="0"/>
    </xf>
    <xf numFmtId="0" fontId="12" fillId="0" borderId="8" xfId="1" applyFont="1" applyBorder="1" applyAlignment="1">
      <alignment horizontal="left" vertical="center" wrapText="1" indent="4"/>
    </xf>
    <xf numFmtId="41" fontId="1" fillId="2" borderId="6" xfId="1" applyNumberFormat="1" applyFont="1" applyFill="1" applyBorder="1" applyAlignment="1" applyProtection="1">
      <alignment vertical="center" wrapText="1"/>
      <protection locked="0"/>
    </xf>
    <xf numFmtId="41" fontId="13" fillId="0" borderId="6" xfId="1" applyNumberFormat="1" applyFont="1" applyBorder="1" applyAlignment="1">
      <alignment vertical="center" wrapText="1"/>
    </xf>
    <xf numFmtId="0" fontId="12" fillId="0" borderId="8" xfId="1" applyFont="1" applyBorder="1" applyAlignment="1">
      <alignment horizontal="left" vertical="center" wrapText="1" indent="1"/>
    </xf>
    <xf numFmtId="0" fontId="1" fillId="0" borderId="6" xfId="1" applyFont="1" applyBorder="1" applyAlignment="1">
      <alignment vertical="center" wrapText="1"/>
    </xf>
    <xf numFmtId="41" fontId="1" fillId="0" borderId="6" xfId="1" applyNumberFormat="1" applyFont="1" applyBorder="1" applyAlignment="1">
      <alignment vertical="center" wrapText="1"/>
    </xf>
    <xf numFmtId="0" fontId="12" fillId="0" borderId="6" xfId="1" applyFont="1" applyBorder="1" applyAlignment="1">
      <alignment vertical="center" wrapText="1"/>
    </xf>
    <xf numFmtId="0" fontId="1" fillId="0" borderId="9" xfId="1" applyFont="1" applyBorder="1" applyAlignment="1">
      <alignment vertical="center" wrapText="1"/>
    </xf>
    <xf numFmtId="41" fontId="1" fillId="0" borderId="9" xfId="1" applyNumberFormat="1" applyFont="1" applyBorder="1" applyAlignment="1">
      <alignment vertical="center" wrapText="1"/>
    </xf>
    <xf numFmtId="0" fontId="12" fillId="0" borderId="9" xfId="1" applyFont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41" fontId="3" fillId="0" borderId="6" xfId="1" applyNumberFormat="1" applyFont="1" applyBorder="1" applyAlignment="1">
      <alignment vertical="center" wrapText="1"/>
    </xf>
    <xf numFmtId="0" fontId="11" fillId="0" borderId="6" xfId="1" applyFont="1" applyBorder="1" applyAlignment="1">
      <alignment vertical="center" wrapText="1"/>
    </xf>
    <xf numFmtId="0" fontId="1" fillId="0" borderId="0" xfId="1" applyFont="1" applyAlignment="1">
      <alignment vertical="center"/>
    </xf>
    <xf numFmtId="0" fontId="1" fillId="0" borderId="10" xfId="1" applyFont="1" applyBorder="1"/>
    <xf numFmtId="0" fontId="1" fillId="0" borderId="11" xfId="1" applyFont="1" applyBorder="1"/>
    <xf numFmtId="0" fontId="12" fillId="0" borderId="0" xfId="1" applyFont="1" applyAlignment="1">
      <alignment vertical="center"/>
    </xf>
    <xf numFmtId="0" fontId="12" fillId="0" borderId="0" xfId="1" applyFont="1"/>
    <xf numFmtId="0" fontId="1" fillId="0" borderId="1" xfId="1" applyFont="1" applyBorder="1" applyAlignment="1">
      <alignment vertical="center" wrapText="1"/>
    </xf>
    <xf numFmtId="0" fontId="1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vertical="center" wrapText="1"/>
    </xf>
    <xf numFmtId="41" fontId="1" fillId="2" borderId="10" xfId="1" applyNumberFormat="1" applyFont="1" applyFill="1" applyBorder="1" applyAlignment="1" applyProtection="1">
      <alignment vertical="center" wrapText="1"/>
      <protection locked="0"/>
    </xf>
    <xf numFmtId="0" fontId="12" fillId="0" borderId="10" xfId="1" applyFont="1" applyBorder="1" applyAlignment="1">
      <alignment horizontal="left" vertical="center" wrapText="1" indent="1"/>
    </xf>
    <xf numFmtId="0" fontId="12" fillId="0" borderId="5" xfId="1" applyFont="1" applyBorder="1" applyAlignment="1">
      <alignment horizontal="left" vertical="center" wrapText="1" indent="1"/>
    </xf>
    <xf numFmtId="41" fontId="1" fillId="0" borderId="7" xfId="1" applyNumberFormat="1" applyFont="1" applyBorder="1" applyAlignment="1">
      <alignment vertical="center" wrapText="1"/>
    </xf>
    <xf numFmtId="0" fontId="12" fillId="0" borderId="10" xfId="1" applyFont="1" applyBorder="1" applyAlignment="1">
      <alignment vertical="center" wrapText="1"/>
    </xf>
    <xf numFmtId="41" fontId="14" fillId="2" borderId="8" xfId="1" applyNumberFormat="1" applyFont="1" applyFill="1" applyBorder="1" applyAlignment="1" applyProtection="1">
      <alignment vertical="center" wrapText="1"/>
      <protection locked="0"/>
    </xf>
    <xf numFmtId="0" fontId="15" fillId="0" borderId="10" xfId="1" applyFont="1" applyBorder="1" applyAlignment="1">
      <alignment horizontal="left" vertical="center" wrapText="1" indent="1"/>
    </xf>
    <xf numFmtId="0" fontId="11" fillId="0" borderId="12" xfId="1" applyFont="1" applyBorder="1" applyAlignment="1">
      <alignment vertical="center" wrapText="1"/>
    </xf>
    <xf numFmtId="41" fontId="3" fillId="0" borderId="5" xfId="1" applyNumberFormat="1" applyFont="1" applyBorder="1" applyAlignment="1">
      <alignment vertical="center" wrapText="1"/>
    </xf>
    <xf numFmtId="0" fontId="11" fillId="0" borderId="5" xfId="1" applyFont="1" applyBorder="1" applyAlignment="1">
      <alignment vertical="center" wrapText="1"/>
    </xf>
    <xf numFmtId="41" fontId="1" fillId="0" borderId="0" xfId="1" applyNumberFormat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" fillId="0" borderId="10" xfId="1" applyFont="1" applyBorder="1" applyAlignment="1">
      <alignment vertical="center" wrapText="1"/>
    </xf>
    <xf numFmtId="0" fontId="1" fillId="0" borderId="12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41" fontId="3" fillId="0" borderId="0" xfId="1" applyNumberFormat="1" applyFont="1" applyAlignment="1">
      <alignment vertical="center" wrapText="1"/>
    </xf>
    <xf numFmtId="0" fontId="2" fillId="0" borderId="1" xfId="1" applyFont="1" applyBorder="1" applyAlignment="1">
      <alignment vertical="center" wrapText="1"/>
    </xf>
    <xf numFmtId="41" fontId="2" fillId="3" borderId="2" xfId="1" applyNumberFormat="1" applyFont="1" applyFill="1" applyBorder="1" applyAlignment="1">
      <alignment vertical="center" wrapText="1"/>
    </xf>
    <xf numFmtId="0" fontId="17" fillId="3" borderId="3" xfId="1" applyFont="1" applyFill="1" applyBorder="1" applyAlignment="1">
      <alignment horizontal="left" vertical="center"/>
    </xf>
    <xf numFmtId="0" fontId="17" fillId="0" borderId="0" xfId="1" applyFont="1" applyAlignment="1">
      <alignment vertical="center" wrapText="1"/>
    </xf>
    <xf numFmtId="0" fontId="2" fillId="0" borderId="0" xfId="1" applyFont="1" applyAlignment="1">
      <alignment vertical="center" wrapText="1"/>
    </xf>
    <xf numFmtId="41" fontId="2" fillId="0" borderId="0" xfId="1" applyNumberFormat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3" fillId="0" borderId="2" xfId="1" applyFont="1" applyBorder="1" applyAlignment="1">
      <alignment horizontal="left" vertical="center"/>
    </xf>
    <xf numFmtId="0" fontId="18" fillId="0" borderId="3" xfId="1" applyFont="1" applyBorder="1" applyAlignment="1">
      <alignment horizontal="left"/>
    </xf>
    <xf numFmtId="0" fontId="18" fillId="0" borderId="4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3" fillId="0" borderId="0" xfId="1" applyFont="1"/>
    <xf numFmtId="0" fontId="1" fillId="0" borderId="5" xfId="1" applyFont="1" applyBorder="1" applyAlignment="1">
      <alignment vertical="center" wrapText="1"/>
    </xf>
    <xf numFmtId="0" fontId="1" fillId="0" borderId="7" xfId="1" applyFont="1" applyBorder="1" applyAlignment="1">
      <alignment vertical="center" wrapText="1"/>
    </xf>
    <xf numFmtId="41" fontId="3" fillId="0" borderId="12" xfId="1" applyNumberFormat="1" applyFont="1" applyBorder="1" applyAlignment="1">
      <alignment vertical="center" wrapText="1"/>
    </xf>
    <xf numFmtId="41" fontId="3" fillId="0" borderId="9" xfId="1" applyNumberFormat="1" applyFont="1" applyBorder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1" xfId="1" applyFont="1" applyBorder="1"/>
    <xf numFmtId="41" fontId="1" fillId="2" borderId="1" xfId="1" applyNumberFormat="1" applyFont="1" applyFill="1" applyBorder="1" applyProtection="1">
      <protection locked="0"/>
    </xf>
    <xf numFmtId="0" fontId="3" fillId="0" borderId="10" xfId="1" applyFont="1" applyBorder="1" applyAlignment="1">
      <alignment vertical="center" wrapText="1"/>
    </xf>
    <xf numFmtId="1" fontId="1" fillId="0" borderId="0" xfId="1" applyNumberFormat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4" fillId="0" borderId="0" xfId="1" applyFont="1"/>
    <xf numFmtId="0" fontId="19" fillId="0" borderId="0" xfId="1" applyFont="1"/>
    <xf numFmtId="0" fontId="20" fillId="0" borderId="0" xfId="1" applyFont="1"/>
    <xf numFmtId="41" fontId="14" fillId="2" borderId="11" xfId="1" applyNumberFormat="1" applyFont="1" applyFill="1" applyBorder="1" applyAlignment="1" applyProtection="1">
      <alignment vertical="center" wrapText="1"/>
      <protection locked="0"/>
    </xf>
    <xf numFmtId="0" fontId="3" fillId="0" borderId="12" xfId="1" applyFont="1" applyBorder="1" applyAlignment="1">
      <alignment vertical="center" wrapText="1"/>
    </xf>
    <xf numFmtId="41" fontId="1" fillId="0" borderId="11" xfId="1" applyNumberFormat="1" applyFont="1" applyBorder="1" applyAlignment="1">
      <alignment vertical="center" wrapText="1"/>
    </xf>
    <xf numFmtId="41" fontId="1" fillId="0" borderId="13" xfId="1" applyNumberFormat="1" applyFont="1" applyBorder="1" applyAlignment="1">
      <alignment vertical="center" wrapText="1"/>
    </xf>
    <xf numFmtId="41" fontId="1" fillId="0" borderId="8" xfId="1" applyNumberFormat="1" applyFont="1" applyBorder="1" applyAlignment="1" applyProtection="1">
      <alignment vertical="center" wrapText="1"/>
      <protection locked="0"/>
    </xf>
    <xf numFmtId="0" fontId="14" fillId="0" borderId="10" xfId="1" applyFont="1" applyBorder="1" applyAlignment="1">
      <alignment horizontal="left" vertical="center" wrapText="1" indent="1"/>
    </xf>
    <xf numFmtId="0" fontId="1" fillId="0" borderId="0" xfId="1" applyFont="1" applyAlignment="1">
      <alignment horizontal="right"/>
    </xf>
    <xf numFmtId="0" fontId="9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 wrapText="1"/>
    </xf>
    <xf numFmtId="0" fontId="1" fillId="0" borderId="0" xfId="1" applyFont="1" applyAlignment="1">
      <alignment horizontal="right" vertical="center" wrapText="1"/>
    </xf>
    <xf numFmtId="0" fontId="1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18" fillId="0" borderId="0" xfId="1" applyFont="1"/>
    <xf numFmtId="0" fontId="3" fillId="0" borderId="7" xfId="1" applyFont="1" applyBorder="1" applyAlignment="1">
      <alignment vertical="center" wrapText="1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3" fillId="0" borderId="1" xfId="1" applyFont="1" applyBorder="1" applyAlignment="1">
      <alignment vertical="center" wrapText="1"/>
    </xf>
    <xf numFmtId="0" fontId="19" fillId="0" borderId="8" xfId="1" applyFont="1" applyBorder="1"/>
    <xf numFmtId="0" fontId="1" fillId="3" borderId="2" xfId="1" applyFont="1" applyFill="1" applyBorder="1" applyAlignment="1">
      <alignment vertical="center" wrapText="1"/>
    </xf>
    <xf numFmtId="0" fontId="1" fillId="3" borderId="15" xfId="1" applyFont="1" applyFill="1" applyBorder="1" applyAlignment="1">
      <alignment vertical="center" wrapText="1"/>
    </xf>
    <xf numFmtId="1" fontId="1" fillId="0" borderId="1" xfId="1" applyNumberFormat="1" applyFont="1" applyBorder="1" applyAlignment="1">
      <alignment vertical="center" wrapText="1"/>
    </xf>
    <xf numFmtId="0" fontId="19" fillId="0" borderId="7" xfId="1" applyFont="1" applyBorder="1"/>
    <xf numFmtId="0" fontId="19" fillId="0" borderId="6" xfId="1" applyFont="1" applyBorder="1"/>
    <xf numFmtId="0" fontId="1" fillId="2" borderId="6" xfId="1" applyFont="1" applyFill="1" applyBorder="1" applyAlignment="1" applyProtection="1">
      <alignment vertical="center" wrapText="1"/>
      <protection locked="0"/>
    </xf>
    <xf numFmtId="1" fontId="1" fillId="0" borderId="7" xfId="1" applyNumberFormat="1" applyFont="1" applyBorder="1" applyAlignment="1">
      <alignment vertical="center" wrapText="1"/>
    </xf>
    <xf numFmtId="9" fontId="1" fillId="0" borderId="7" xfId="3" applyFont="1" applyBorder="1" applyAlignment="1" applyProtection="1">
      <alignment vertical="center" wrapText="1"/>
    </xf>
    <xf numFmtId="0" fontId="1" fillId="0" borderId="8" xfId="1" applyFont="1" applyBorder="1"/>
    <xf numFmtId="9" fontId="1" fillId="0" borderId="8" xfId="3" applyFont="1" applyBorder="1" applyAlignment="1" applyProtection="1">
      <alignment vertical="center" wrapText="1"/>
    </xf>
    <xf numFmtId="0" fontId="1" fillId="0" borderId="6" xfId="1" applyFont="1" applyBorder="1"/>
    <xf numFmtId="1" fontId="3" fillId="0" borderId="1" xfId="1" applyNumberFormat="1" applyFont="1" applyBorder="1" applyAlignment="1">
      <alignment vertical="center" wrapText="1"/>
    </xf>
    <xf numFmtId="1" fontId="2" fillId="3" borderId="2" xfId="1" applyNumberFormat="1" applyFont="1" applyFill="1" applyBorder="1" applyAlignment="1">
      <alignment horizontal="right" vertical="center" wrapText="1"/>
    </xf>
    <xf numFmtId="0" fontId="17" fillId="3" borderId="4" xfId="1" applyFont="1" applyFill="1" applyBorder="1" applyAlignment="1">
      <alignment vertical="center" wrapText="1"/>
    </xf>
    <xf numFmtId="0" fontId="1" fillId="0" borderId="14" xfId="1" applyFont="1" applyBorder="1" applyAlignment="1">
      <alignment vertical="center" wrapText="1"/>
    </xf>
    <xf numFmtId="1" fontId="1" fillId="0" borderId="4" xfId="1" applyNumberFormat="1" applyFont="1" applyBorder="1" applyAlignment="1">
      <alignment vertical="center" wrapText="1"/>
    </xf>
    <xf numFmtId="0" fontId="1" fillId="3" borderId="1" xfId="1" applyFont="1" applyFill="1" applyBorder="1" applyAlignment="1">
      <alignment vertical="center" wrapText="1"/>
    </xf>
    <xf numFmtId="0" fontId="1" fillId="2" borderId="16" xfId="1" applyFont="1" applyFill="1" applyBorder="1" applyProtection="1">
      <protection locked="0"/>
    </xf>
    <xf numFmtId="0" fontId="1" fillId="2" borderId="0" xfId="1" applyFont="1" applyFill="1" applyProtection="1">
      <protection locked="0"/>
    </xf>
    <xf numFmtId="3" fontId="1" fillId="2" borderId="0" xfId="1" applyNumberFormat="1" applyFont="1" applyFill="1" applyProtection="1">
      <protection locked="0"/>
    </xf>
    <xf numFmtId="9" fontId="3" fillId="0" borderId="6" xfId="3" applyFont="1" applyBorder="1" applyAlignment="1" applyProtection="1">
      <alignment vertical="center" wrapText="1"/>
    </xf>
    <xf numFmtId="9" fontId="1" fillId="0" borderId="6" xfId="3" applyFont="1" applyBorder="1" applyAlignment="1" applyProtection="1">
      <alignment vertical="center" wrapText="1"/>
    </xf>
    <xf numFmtId="0" fontId="14" fillId="0" borderId="0" xfId="1" applyFont="1"/>
    <xf numFmtId="0" fontId="1" fillId="0" borderId="14" xfId="1" applyFont="1" applyBorder="1" applyAlignment="1">
      <alignment horizontal="right" vertical="center" wrapText="1"/>
    </xf>
    <xf numFmtId="0" fontId="1" fillId="0" borderId="10" xfId="1" applyFont="1" applyBorder="1" applyAlignment="1">
      <alignment horizontal="left" vertical="center" wrapText="1" indent="3"/>
    </xf>
    <xf numFmtId="0" fontId="1" fillId="0" borderId="10" xfId="1" applyFont="1" applyBorder="1" applyAlignment="1">
      <alignment horizontal="left" vertical="center" wrapText="1" indent="4"/>
    </xf>
    <xf numFmtId="0" fontId="1" fillId="0" borderId="10" xfId="1" applyFont="1" applyBorder="1" applyAlignment="1">
      <alignment horizontal="left" vertical="center" wrapText="1" indent="1"/>
    </xf>
    <xf numFmtId="0" fontId="1" fillId="3" borderId="3" xfId="1" applyFont="1" applyFill="1" applyBorder="1" applyAlignment="1">
      <alignment vertical="center"/>
    </xf>
    <xf numFmtId="0" fontId="1" fillId="0" borderId="17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  <xf numFmtId="41" fontId="3" fillId="0" borderId="11" xfId="1" applyNumberFormat="1" applyFont="1" applyBorder="1" applyAlignment="1">
      <alignment vertical="center" wrapText="1"/>
    </xf>
    <xf numFmtId="41" fontId="13" fillId="0" borderId="17" xfId="1" applyNumberFormat="1" applyFont="1" applyBorder="1" applyAlignment="1">
      <alignment vertical="center" wrapText="1"/>
    </xf>
    <xf numFmtId="41" fontId="1" fillId="2" borderId="11" xfId="1" applyNumberFormat="1" applyFont="1" applyFill="1" applyBorder="1" applyAlignment="1" applyProtection="1">
      <alignment vertical="center" wrapText="1"/>
      <protection locked="0"/>
    </xf>
    <xf numFmtId="41" fontId="1" fillId="0" borderId="11" xfId="1" applyNumberFormat="1" applyFont="1" applyBorder="1" applyAlignment="1" applyProtection="1">
      <alignment vertical="center" wrapText="1"/>
      <protection locked="0"/>
    </xf>
    <xf numFmtId="41" fontId="1" fillId="2" borderId="17" xfId="1" applyNumberFormat="1" applyFont="1" applyFill="1" applyBorder="1" applyAlignment="1" applyProtection="1">
      <alignment vertical="center" wrapText="1"/>
      <protection locked="0"/>
    </xf>
    <xf numFmtId="41" fontId="3" fillId="0" borderId="17" xfId="1" applyNumberFormat="1" applyFont="1" applyBorder="1" applyAlignment="1">
      <alignment vertical="center" wrapText="1"/>
    </xf>
    <xf numFmtId="0" fontId="1" fillId="0" borderId="21" xfId="1" applyFont="1" applyBorder="1" applyAlignment="1">
      <alignment horizontal="center" vertical="center" wrapText="1"/>
    </xf>
    <xf numFmtId="0" fontId="1" fillId="0" borderId="22" xfId="1" applyFont="1" applyBorder="1" applyAlignment="1">
      <alignment horizontal="center" vertical="center" wrapText="1"/>
    </xf>
    <xf numFmtId="0" fontId="1" fillId="0" borderId="23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center" vertical="center" wrapText="1"/>
    </xf>
    <xf numFmtId="41" fontId="3" fillId="0" borderId="25" xfId="1" applyNumberFormat="1" applyFont="1" applyBorder="1" applyAlignment="1">
      <alignment vertical="center" wrapText="1"/>
    </xf>
    <xf numFmtId="41" fontId="3" fillId="0" borderId="26" xfId="1" applyNumberFormat="1" applyFont="1" applyBorder="1" applyAlignment="1">
      <alignment vertical="center" wrapText="1"/>
    </xf>
    <xf numFmtId="41" fontId="1" fillId="0" borderId="25" xfId="1" applyNumberFormat="1" applyFont="1" applyBorder="1" applyAlignment="1">
      <alignment vertical="center" wrapText="1"/>
    </xf>
    <xf numFmtId="41" fontId="1" fillId="0" borderId="26" xfId="1" applyNumberFormat="1" applyFont="1" applyBorder="1" applyAlignment="1">
      <alignment vertical="center" wrapText="1"/>
    </xf>
    <xf numFmtId="41" fontId="1" fillId="2" borderId="25" xfId="1" applyNumberFormat="1" applyFont="1" applyFill="1" applyBorder="1" applyAlignment="1" applyProtection="1">
      <alignment vertical="center" wrapText="1"/>
      <protection locked="0"/>
    </xf>
    <xf numFmtId="41" fontId="1" fillId="2" borderId="26" xfId="1" applyNumberFormat="1" applyFont="1" applyFill="1" applyBorder="1" applyAlignment="1" applyProtection="1">
      <alignment vertical="center" wrapText="1"/>
      <protection locked="0"/>
    </xf>
    <xf numFmtId="41" fontId="1" fillId="2" borderId="21" xfId="1" applyNumberFormat="1" applyFont="1" applyFill="1" applyBorder="1" applyAlignment="1" applyProtection="1">
      <alignment vertical="center" wrapText="1"/>
      <protection locked="0"/>
    </xf>
    <xf numFmtId="41" fontId="1" fillId="2" borderId="22" xfId="1" applyNumberFormat="1" applyFont="1" applyFill="1" applyBorder="1" applyAlignment="1" applyProtection="1">
      <alignment vertical="center" wrapText="1"/>
      <protection locked="0"/>
    </xf>
    <xf numFmtId="41" fontId="1" fillId="0" borderId="21" xfId="1" applyNumberFormat="1" applyFont="1" applyBorder="1" applyAlignment="1">
      <alignment vertical="center" wrapText="1"/>
    </xf>
    <xf numFmtId="41" fontId="1" fillId="0" borderId="22" xfId="1" applyNumberFormat="1" applyFont="1" applyBorder="1" applyAlignment="1">
      <alignment vertical="center" wrapText="1"/>
    </xf>
    <xf numFmtId="41" fontId="1" fillId="0" borderId="27" xfId="1" applyNumberFormat="1" applyFont="1" applyBorder="1" applyAlignment="1">
      <alignment vertical="center" wrapText="1"/>
    </xf>
    <xf numFmtId="41" fontId="1" fillId="0" borderId="28" xfId="1" applyNumberFormat="1" applyFont="1" applyBorder="1" applyAlignment="1">
      <alignment vertical="center" wrapText="1"/>
    </xf>
    <xf numFmtId="41" fontId="3" fillId="0" borderId="29" xfId="1" applyNumberFormat="1" applyFont="1" applyBorder="1" applyAlignment="1">
      <alignment vertical="center" wrapText="1"/>
    </xf>
    <xf numFmtId="41" fontId="3" fillId="0" borderId="30" xfId="1" applyNumberFormat="1" applyFont="1" applyBorder="1" applyAlignment="1">
      <alignment vertical="center" wrapText="1"/>
    </xf>
    <xf numFmtId="0" fontId="1" fillId="0" borderId="2" xfId="1" applyFont="1" applyBorder="1" applyAlignment="1">
      <alignment vertical="center" wrapText="1"/>
    </xf>
    <xf numFmtId="0" fontId="1" fillId="0" borderId="5" xfId="1" applyFont="1" applyBorder="1" applyAlignment="1">
      <alignment horizontal="left" vertical="center" wrapText="1" indent="1"/>
    </xf>
    <xf numFmtId="0" fontId="1" fillId="0" borderId="4" xfId="1" applyFont="1" applyBorder="1" applyAlignment="1">
      <alignment horizontal="center" vertical="center" wrapText="1"/>
    </xf>
    <xf numFmtId="41" fontId="3" fillId="0" borderId="31" xfId="1" applyNumberFormat="1" applyFont="1" applyBorder="1" applyAlignment="1">
      <alignment vertical="center" wrapText="1"/>
    </xf>
    <xf numFmtId="0" fontId="1" fillId="0" borderId="32" xfId="1" applyFont="1" applyBorder="1" applyAlignment="1">
      <alignment horizontal="center" vertical="center" wrapText="1"/>
    </xf>
    <xf numFmtId="0" fontId="1" fillId="0" borderId="33" xfId="1" applyFont="1" applyBorder="1" applyAlignment="1">
      <alignment horizontal="center" vertical="center" wrapText="1"/>
    </xf>
    <xf numFmtId="41" fontId="1" fillId="0" borderId="34" xfId="1" applyNumberFormat="1" applyFont="1" applyBorder="1" applyAlignment="1">
      <alignment vertical="center" wrapText="1"/>
    </xf>
    <xf numFmtId="41" fontId="1" fillId="0" borderId="24" xfId="1" applyNumberFormat="1" applyFont="1" applyBorder="1" applyAlignment="1">
      <alignment vertical="center" wrapText="1"/>
    </xf>
    <xf numFmtId="41" fontId="1" fillId="0" borderId="35" xfId="1" applyNumberFormat="1" applyFont="1" applyBorder="1" applyAlignment="1">
      <alignment vertical="center" wrapText="1"/>
    </xf>
    <xf numFmtId="41" fontId="1" fillId="2" borderId="35" xfId="1" applyNumberFormat="1" applyFont="1" applyFill="1" applyBorder="1" applyAlignment="1" applyProtection="1">
      <alignment vertical="center" wrapText="1"/>
      <protection locked="0"/>
    </xf>
    <xf numFmtId="41" fontId="14" fillId="2" borderId="35" xfId="1" applyNumberFormat="1" applyFont="1" applyFill="1" applyBorder="1" applyAlignment="1" applyProtection="1">
      <alignment vertical="center" wrapText="1"/>
      <protection locked="0"/>
    </xf>
    <xf numFmtId="41" fontId="14" fillId="2" borderId="26" xfId="1" applyNumberFormat="1" applyFont="1" applyFill="1" applyBorder="1" applyAlignment="1" applyProtection="1">
      <alignment vertical="center" wrapText="1"/>
      <protection locked="0"/>
    </xf>
    <xf numFmtId="41" fontId="1" fillId="0" borderId="36" xfId="1" applyNumberFormat="1" applyFont="1" applyBorder="1" applyAlignment="1">
      <alignment vertical="center" wrapText="1"/>
    </xf>
    <xf numFmtId="41" fontId="1" fillId="2" borderId="0" xfId="1" applyNumberFormat="1" applyFont="1" applyFill="1" applyAlignment="1" applyProtection="1">
      <alignment vertical="center" wrapText="1"/>
      <protection locked="0"/>
    </xf>
    <xf numFmtId="0" fontId="3" fillId="0" borderId="14" xfId="1" applyFont="1" applyBorder="1" applyAlignment="1">
      <alignment vertical="center" wrapText="1"/>
    </xf>
    <xf numFmtId="0" fontId="1" fillId="2" borderId="18" xfId="1" applyFont="1" applyFill="1" applyBorder="1" applyAlignment="1" applyProtection="1">
      <alignment vertical="center" wrapText="1"/>
      <protection locked="0"/>
    </xf>
    <xf numFmtId="0" fontId="1" fillId="2" borderId="11" xfId="1" applyFont="1" applyFill="1" applyBorder="1" applyAlignment="1" applyProtection="1">
      <alignment vertical="center" wrapText="1"/>
      <protection locked="0"/>
    </xf>
    <xf numFmtId="0" fontId="1" fillId="2" borderId="13" xfId="1" applyFont="1" applyFill="1" applyBorder="1" applyAlignment="1" applyProtection="1">
      <alignment vertical="center" wrapText="1"/>
      <protection locked="0"/>
    </xf>
    <xf numFmtId="2" fontId="3" fillId="0" borderId="17" xfId="1" applyNumberFormat="1" applyFont="1" applyBorder="1" applyAlignment="1">
      <alignment vertical="center" wrapText="1"/>
    </xf>
    <xf numFmtId="1" fontId="1" fillId="2" borderId="18" xfId="1" applyNumberFormat="1" applyFont="1" applyFill="1" applyBorder="1" applyAlignment="1" applyProtection="1">
      <alignment vertical="center" wrapText="1"/>
      <protection locked="0"/>
    </xf>
    <xf numFmtId="164" fontId="1" fillId="2" borderId="17" xfId="1" applyNumberFormat="1" applyFont="1" applyFill="1" applyBorder="1" applyAlignment="1" applyProtection="1">
      <alignment vertical="center" wrapText="1"/>
      <protection locked="0"/>
    </xf>
    <xf numFmtId="0" fontId="1" fillId="0" borderId="37" xfId="1" applyFont="1" applyBorder="1" applyAlignment="1">
      <alignment horizontal="center" vertical="center" wrapText="1"/>
    </xf>
    <xf numFmtId="0" fontId="1" fillId="2" borderId="38" xfId="1" applyFont="1" applyFill="1" applyBorder="1" applyAlignment="1" applyProtection="1">
      <alignment vertical="center" wrapText="1"/>
      <protection locked="0"/>
    </xf>
    <xf numFmtId="0" fontId="1" fillId="2" borderId="39" xfId="1" applyFont="1" applyFill="1" applyBorder="1" applyAlignment="1" applyProtection="1">
      <alignment vertical="center" wrapText="1"/>
      <protection locked="0"/>
    </xf>
    <xf numFmtId="0" fontId="1" fillId="2" borderId="40" xfId="1" applyFont="1" applyFill="1" applyBorder="1" applyAlignment="1" applyProtection="1">
      <alignment vertical="center" wrapText="1"/>
      <protection locked="0"/>
    </xf>
    <xf numFmtId="2" fontId="3" fillId="0" borderId="41" xfId="1" applyNumberFormat="1" applyFont="1" applyBorder="1" applyAlignment="1">
      <alignment vertical="center" wrapText="1"/>
    </xf>
    <xf numFmtId="41" fontId="3" fillId="0" borderId="39" xfId="1" applyNumberFormat="1" applyFont="1" applyBorder="1" applyAlignment="1">
      <alignment vertical="center" wrapText="1"/>
    </xf>
    <xf numFmtId="1" fontId="1" fillId="2" borderId="38" xfId="1" applyNumberFormat="1" applyFont="1" applyFill="1" applyBorder="1" applyAlignment="1" applyProtection="1">
      <alignment vertical="center" wrapText="1"/>
      <protection locked="0"/>
    </xf>
    <xf numFmtId="164" fontId="1" fillId="2" borderId="42" xfId="1" applyNumberFormat="1" applyFont="1" applyFill="1" applyBorder="1" applyAlignment="1" applyProtection="1">
      <alignment vertical="center" wrapText="1"/>
      <protection locked="0"/>
    </xf>
    <xf numFmtId="1" fontId="14" fillId="2" borderId="13" xfId="1" applyNumberFormat="1" applyFont="1" applyFill="1" applyBorder="1" applyAlignment="1" applyProtection="1">
      <alignment vertical="center" wrapText="1"/>
      <protection locked="0"/>
    </xf>
    <xf numFmtId="165" fontId="1" fillId="3" borderId="11" xfId="1" applyNumberFormat="1" applyFont="1" applyFill="1" applyBorder="1" applyAlignment="1">
      <alignment vertical="center" wrapText="1"/>
    </xf>
    <xf numFmtId="0" fontId="1" fillId="2" borderId="4" xfId="1" applyFont="1" applyFill="1" applyBorder="1" applyAlignment="1" applyProtection="1">
      <alignment horizontal="right" vertical="center" wrapText="1"/>
      <protection locked="0"/>
    </xf>
    <xf numFmtId="165" fontId="1" fillId="2" borderId="25" xfId="1" applyNumberFormat="1" applyFont="1" applyFill="1" applyBorder="1" applyAlignment="1" applyProtection="1">
      <alignment vertical="center" wrapText="1"/>
      <protection locked="0"/>
    </xf>
    <xf numFmtId="0" fontId="1" fillId="2" borderId="26" xfId="1" applyFont="1" applyFill="1" applyBorder="1" applyAlignment="1" applyProtection="1">
      <alignment vertical="center" wrapText="1"/>
      <protection locked="0"/>
    </xf>
    <xf numFmtId="165" fontId="1" fillId="2" borderId="27" xfId="1" applyNumberFormat="1" applyFont="1" applyFill="1" applyBorder="1" applyAlignment="1" applyProtection="1">
      <alignment vertical="center" wrapText="1"/>
      <protection locked="0"/>
    </xf>
    <xf numFmtId="165" fontId="1" fillId="2" borderId="28" xfId="1" applyNumberFormat="1" applyFont="1" applyFill="1" applyBorder="1" applyAlignment="1" applyProtection="1">
      <alignment vertical="center" wrapText="1"/>
      <protection locked="0"/>
    </xf>
    <xf numFmtId="165" fontId="1" fillId="3" borderId="25" xfId="1" applyNumberFormat="1" applyFont="1" applyFill="1" applyBorder="1" applyAlignment="1">
      <alignment vertical="center" wrapText="1"/>
    </xf>
    <xf numFmtId="165" fontId="1" fillId="3" borderId="26" xfId="1" applyNumberFormat="1" applyFont="1" applyFill="1" applyBorder="1" applyAlignment="1">
      <alignment vertical="center" wrapText="1"/>
    </xf>
    <xf numFmtId="0" fontId="1" fillId="2" borderId="43" xfId="1" applyFont="1" applyFill="1" applyBorder="1" applyAlignment="1" applyProtection="1">
      <alignment horizontal="right" vertical="center" wrapText="1"/>
      <protection locked="0"/>
    </xf>
    <xf numFmtId="0" fontId="1" fillId="2" borderId="44" xfId="1" applyFont="1" applyFill="1" applyBorder="1" applyAlignment="1" applyProtection="1">
      <alignment horizontal="right" vertical="center" wrapText="1"/>
      <protection locked="0"/>
    </xf>
    <xf numFmtId="41" fontId="12" fillId="0" borderId="8" xfId="1" applyNumberFormat="1" applyFont="1" applyBorder="1" applyAlignment="1">
      <alignment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41" fontId="11" fillId="0" borderId="8" xfId="1" applyNumberFormat="1" applyFont="1" applyBorder="1" applyAlignment="1">
      <alignment vertical="center" wrapText="1"/>
    </xf>
    <xf numFmtId="41" fontId="12" fillId="0" borderId="6" xfId="1" applyNumberFormat="1" applyFont="1" applyBorder="1" applyAlignment="1">
      <alignment vertical="center" wrapText="1"/>
    </xf>
    <xf numFmtId="41" fontId="12" fillId="0" borderId="7" xfId="1" applyNumberFormat="1" applyFont="1" applyBorder="1" applyAlignment="1">
      <alignment vertical="center" wrapText="1"/>
    </xf>
    <xf numFmtId="41" fontId="12" fillId="0" borderId="9" xfId="1" applyNumberFormat="1" applyFont="1" applyBorder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41" fontId="15" fillId="0" borderId="8" xfId="1" applyNumberFormat="1" applyFont="1" applyBorder="1" applyAlignment="1">
      <alignment vertical="center" wrapText="1"/>
    </xf>
    <xf numFmtId="41" fontId="11" fillId="0" borderId="6" xfId="1" applyNumberFormat="1" applyFont="1" applyBorder="1" applyAlignment="1">
      <alignment vertical="center" wrapText="1"/>
    </xf>
    <xf numFmtId="41" fontId="12" fillId="0" borderId="0" xfId="1" applyNumberFormat="1" applyFont="1" applyAlignment="1">
      <alignment vertical="center" wrapText="1"/>
    </xf>
    <xf numFmtId="41" fontId="12" fillId="0" borderId="1" xfId="1" applyNumberFormat="1" applyFont="1" applyBorder="1" applyAlignment="1">
      <alignment vertical="center" wrapText="1"/>
    </xf>
    <xf numFmtId="0" fontId="1" fillId="3" borderId="2" xfId="1" applyFont="1" applyFill="1" applyBorder="1" applyAlignment="1">
      <alignment horizontal="center" vertical="center"/>
    </xf>
    <xf numFmtId="0" fontId="1" fillId="3" borderId="18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19" xfId="1" applyFont="1" applyFill="1" applyBorder="1" applyAlignment="1">
      <alignment horizontal="center" vertical="center" wrapText="1"/>
    </xf>
    <xf numFmtId="0" fontId="1" fillId="3" borderId="20" xfId="1" applyFont="1" applyFill="1" applyBorder="1" applyAlignment="1">
      <alignment horizontal="center" vertical="center" wrapText="1"/>
    </xf>
  </cellXfs>
  <cellStyles count="4">
    <cellStyle name="Procent 2" xfId="3" xr:uid="{59B8743C-CC42-4992-871A-9715BEEB5795}"/>
    <cellStyle name="Standaard" xfId="0" builtinId="0"/>
    <cellStyle name="Standaard 2" xfId="1" xr:uid="{21D8644A-C41A-4AC8-8C7F-595CA0061979}"/>
    <cellStyle name="Standaard 2 2" xfId="2" xr:uid="{D52EBB3B-A09C-4465-8E1E-66FAF3072F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3BA60-96AD-4D60-9B53-D8F7D105299B}">
  <dimension ref="A1:M182"/>
  <sheetViews>
    <sheetView tabSelected="1" topLeftCell="B1" zoomScaleNormal="100" workbookViewId="0">
      <selection activeCell="C4" sqref="C4"/>
    </sheetView>
  </sheetViews>
  <sheetFormatPr defaultColWidth="9.1796875" defaultRowHeight="14.5" x14ac:dyDescent="0.35"/>
  <cols>
    <col min="1" max="1" width="7" style="97" hidden="1" customWidth="1"/>
    <col min="2" max="2" width="68.1796875" style="1" customWidth="1"/>
    <col min="3" max="4" width="36.54296875" style="1" customWidth="1"/>
    <col min="5" max="8" width="36.7265625" style="1" customWidth="1"/>
    <col min="9" max="9" width="46.81640625" style="1" customWidth="1"/>
    <col min="10" max="12" width="36.7265625" style="1" customWidth="1"/>
    <col min="13" max="13" width="24.1796875" style="13" customWidth="1"/>
    <col min="14" max="16384" width="9.1796875" style="14"/>
  </cols>
  <sheetData>
    <row r="1" spans="1:3" ht="15.5" x14ac:dyDescent="0.35">
      <c r="B1" s="2" t="s">
        <v>0</v>
      </c>
    </row>
    <row r="2" spans="1:3" x14ac:dyDescent="0.35">
      <c r="B2" s="131" t="s">
        <v>1</v>
      </c>
    </row>
    <row r="3" spans="1:3" x14ac:dyDescent="0.35">
      <c r="B3" s="3" t="s">
        <v>2</v>
      </c>
    </row>
    <row r="4" spans="1:3" x14ac:dyDescent="0.35">
      <c r="B4" s="4" t="s">
        <v>3</v>
      </c>
      <c r="C4" s="5"/>
    </row>
    <row r="5" spans="1:3" x14ac:dyDescent="0.35">
      <c r="B5" s="4" t="s">
        <v>4</v>
      </c>
      <c r="C5" s="5"/>
    </row>
    <row r="6" spans="1:3" x14ac:dyDescent="0.35">
      <c r="B6" s="4" t="s">
        <v>5</v>
      </c>
      <c r="C6" s="5"/>
    </row>
    <row r="7" spans="1:3" x14ac:dyDescent="0.35">
      <c r="B7" s="4" t="s">
        <v>6</v>
      </c>
      <c r="C7" s="6">
        <f>C49+D49</f>
        <v>0</v>
      </c>
    </row>
    <row r="8" spans="1:3" x14ac:dyDescent="0.35">
      <c r="B8" s="4" t="s">
        <v>7</v>
      </c>
      <c r="C8" s="6">
        <f>H49</f>
        <v>0</v>
      </c>
    </row>
    <row r="9" spans="1:3" x14ac:dyDescent="0.35">
      <c r="B9" s="4" t="s">
        <v>8</v>
      </c>
      <c r="C9" s="5"/>
    </row>
    <row r="10" spans="1:3" x14ac:dyDescent="0.35">
      <c r="B10" s="4" t="s">
        <v>9</v>
      </c>
      <c r="C10" s="5"/>
    </row>
    <row r="11" spans="1:3" x14ac:dyDescent="0.35">
      <c r="B11" s="4" t="str">
        <f>IF(C10="Anders","Sector 'anders' namelijk"," ")</f>
        <v xml:space="preserve"> </v>
      </c>
      <c r="C11" s="5"/>
    </row>
    <row r="12" spans="1:3" x14ac:dyDescent="0.35">
      <c r="B12" s="7"/>
    </row>
    <row r="13" spans="1:3" x14ac:dyDescent="0.35">
      <c r="B13" s="7"/>
    </row>
    <row r="14" spans="1:3" x14ac:dyDescent="0.35">
      <c r="B14" s="7"/>
    </row>
    <row r="15" spans="1:3" x14ac:dyDescent="0.35">
      <c r="B15" s="8"/>
    </row>
    <row r="16" spans="1:3" ht="15" thickBot="1" x14ac:dyDescent="0.4">
      <c r="A16" s="98"/>
    </row>
    <row r="17" spans="1:13" x14ac:dyDescent="0.35">
      <c r="A17" s="99"/>
      <c r="B17" s="10" t="s">
        <v>10</v>
      </c>
      <c r="C17" s="220" t="s">
        <v>11</v>
      </c>
      <c r="D17" s="221"/>
      <c r="E17" s="136" t="s">
        <v>12</v>
      </c>
      <c r="F17" s="11"/>
      <c r="G17" s="12" t="s">
        <v>10</v>
      </c>
      <c r="H17" s="204" t="s">
        <v>13</v>
      </c>
      <c r="K17" s="13"/>
      <c r="L17" s="14"/>
      <c r="M17" s="14"/>
    </row>
    <row r="18" spans="1:13" x14ac:dyDescent="0.35">
      <c r="A18" s="99"/>
      <c r="B18" s="15" t="s">
        <v>14</v>
      </c>
      <c r="C18" s="145">
        <v>2025</v>
      </c>
      <c r="D18" s="146">
        <v>2026</v>
      </c>
      <c r="E18" s="137">
        <v>2022</v>
      </c>
      <c r="F18" s="16">
        <v>2023</v>
      </c>
      <c r="G18" s="17" t="s">
        <v>14</v>
      </c>
      <c r="H18" s="205" t="s">
        <v>15</v>
      </c>
      <c r="K18" s="13"/>
      <c r="L18" s="14"/>
      <c r="M18" s="14"/>
    </row>
    <row r="19" spans="1:13" x14ac:dyDescent="0.35">
      <c r="A19" s="99"/>
      <c r="B19" s="132"/>
      <c r="C19" s="147"/>
      <c r="D19" s="148"/>
      <c r="E19" s="138"/>
      <c r="F19" s="18"/>
      <c r="G19" s="19"/>
      <c r="H19" s="206"/>
      <c r="K19" s="13"/>
      <c r="L19" s="14"/>
      <c r="M19" s="14"/>
    </row>
    <row r="20" spans="1:13" x14ac:dyDescent="0.35">
      <c r="A20" s="100" t="s">
        <v>16</v>
      </c>
      <c r="B20" s="61" t="s">
        <v>17</v>
      </c>
      <c r="C20" s="149"/>
      <c r="D20" s="150"/>
      <c r="E20" s="139"/>
      <c r="F20" s="22"/>
      <c r="G20" s="23" t="s">
        <v>17</v>
      </c>
      <c r="H20" s="207"/>
      <c r="K20" s="13"/>
      <c r="L20" s="14"/>
      <c r="M20" s="14"/>
    </row>
    <row r="21" spans="1:13" x14ac:dyDescent="0.35">
      <c r="A21" s="100" t="s">
        <v>18</v>
      </c>
      <c r="B21" s="133" t="s">
        <v>19</v>
      </c>
      <c r="C21" s="151">
        <f>SUM(C22:C26)</f>
        <v>0</v>
      </c>
      <c r="D21" s="152">
        <f>SUM(D22:D26)</f>
        <v>0</v>
      </c>
      <c r="E21" s="93"/>
      <c r="F21" s="24"/>
      <c r="G21" s="25" t="s">
        <v>19</v>
      </c>
      <c r="H21" s="203">
        <f t="shared" ref="H21:H28" si="0">SUM(C21:D21)/2</f>
        <v>0</v>
      </c>
      <c r="K21" s="26"/>
      <c r="L21" s="14"/>
      <c r="M21" s="14"/>
    </row>
    <row r="22" spans="1:13" ht="29" x14ac:dyDescent="0.35">
      <c r="A22" s="100" t="s">
        <v>20</v>
      </c>
      <c r="B22" s="134" t="s">
        <v>21</v>
      </c>
      <c r="C22" s="153"/>
      <c r="D22" s="154"/>
      <c r="E22" s="93"/>
      <c r="F22" s="24"/>
      <c r="G22" s="28" t="s">
        <v>21</v>
      </c>
      <c r="H22" s="203">
        <f t="shared" si="0"/>
        <v>0</v>
      </c>
      <c r="K22" s="13"/>
      <c r="L22" s="14"/>
      <c r="M22" s="14"/>
    </row>
    <row r="23" spans="1:13" x14ac:dyDescent="0.35">
      <c r="A23" s="100" t="s">
        <v>22</v>
      </c>
      <c r="B23" s="134" t="s">
        <v>23</v>
      </c>
      <c r="C23" s="153"/>
      <c r="D23" s="154"/>
      <c r="E23" s="93"/>
      <c r="F23" s="24"/>
      <c r="G23" s="28" t="s">
        <v>23</v>
      </c>
      <c r="H23" s="203">
        <f t="shared" si="0"/>
        <v>0</v>
      </c>
      <c r="K23" s="13"/>
      <c r="L23" s="14"/>
      <c r="M23" s="14"/>
    </row>
    <row r="24" spans="1:13" x14ac:dyDescent="0.35">
      <c r="A24" s="100" t="s">
        <v>24</v>
      </c>
      <c r="B24" s="134" t="s">
        <v>25</v>
      </c>
      <c r="C24" s="153"/>
      <c r="D24" s="154"/>
      <c r="E24" s="93"/>
      <c r="F24" s="24"/>
      <c r="G24" s="28" t="s">
        <v>25</v>
      </c>
      <c r="H24" s="203">
        <f t="shared" si="0"/>
        <v>0</v>
      </c>
      <c r="K24" s="13"/>
      <c r="L24" s="14"/>
      <c r="M24" s="14"/>
    </row>
    <row r="25" spans="1:13" x14ac:dyDescent="0.35">
      <c r="A25" s="100" t="s">
        <v>26</v>
      </c>
      <c r="B25" s="134" t="s">
        <v>27</v>
      </c>
      <c r="C25" s="153"/>
      <c r="D25" s="154"/>
      <c r="E25" s="93"/>
      <c r="F25" s="24"/>
      <c r="G25" s="28" t="s">
        <v>27</v>
      </c>
      <c r="H25" s="203">
        <f t="shared" si="0"/>
        <v>0</v>
      </c>
      <c r="K25" s="13"/>
      <c r="L25" s="14"/>
      <c r="M25" s="14"/>
    </row>
    <row r="26" spans="1:13" x14ac:dyDescent="0.35">
      <c r="A26" s="100" t="s">
        <v>28</v>
      </c>
      <c r="B26" s="134" t="s">
        <v>29</v>
      </c>
      <c r="C26" s="153"/>
      <c r="D26" s="154"/>
      <c r="E26" s="93"/>
      <c r="F26" s="24"/>
      <c r="G26" s="28" t="s">
        <v>29</v>
      </c>
      <c r="H26" s="203">
        <f t="shared" si="0"/>
        <v>0</v>
      </c>
      <c r="K26" s="13"/>
      <c r="L26" s="14"/>
      <c r="M26" s="14"/>
    </row>
    <row r="27" spans="1:13" ht="16" x14ac:dyDescent="0.35">
      <c r="A27" s="100" t="s">
        <v>30</v>
      </c>
      <c r="B27" s="133" t="s">
        <v>31</v>
      </c>
      <c r="C27" s="155"/>
      <c r="D27" s="156"/>
      <c r="E27" s="140"/>
      <c r="F27" s="30"/>
      <c r="G27" s="25" t="s">
        <v>31</v>
      </c>
      <c r="H27" s="208">
        <f t="shared" si="0"/>
        <v>0</v>
      </c>
      <c r="K27" s="13"/>
      <c r="L27" s="14"/>
      <c r="M27" s="14"/>
    </row>
    <row r="28" spans="1:13" x14ac:dyDescent="0.35">
      <c r="A28" s="100" t="s">
        <v>32</v>
      </c>
      <c r="B28" s="135" t="s">
        <v>33</v>
      </c>
      <c r="C28" s="151">
        <f>C27+C21</f>
        <v>0</v>
      </c>
      <c r="D28" s="152">
        <f>D27+D21</f>
        <v>0</v>
      </c>
      <c r="E28" s="141"/>
      <c r="F28" s="27"/>
      <c r="G28" s="31" t="s">
        <v>33</v>
      </c>
      <c r="H28" s="209">
        <f t="shared" si="0"/>
        <v>0</v>
      </c>
      <c r="K28" s="13"/>
      <c r="L28" s="14"/>
      <c r="M28" s="14"/>
    </row>
    <row r="29" spans="1:13" x14ac:dyDescent="0.35">
      <c r="A29" s="100"/>
      <c r="B29" s="135"/>
      <c r="C29" s="151"/>
      <c r="D29" s="152"/>
      <c r="E29" s="93"/>
      <c r="F29" s="24"/>
      <c r="G29" s="31"/>
      <c r="H29" s="203"/>
      <c r="K29" s="13"/>
      <c r="L29" s="14"/>
      <c r="M29" s="14"/>
    </row>
    <row r="30" spans="1:13" x14ac:dyDescent="0.35">
      <c r="A30" s="100" t="s">
        <v>34</v>
      </c>
      <c r="B30" s="135" t="s">
        <v>35</v>
      </c>
      <c r="C30" s="153"/>
      <c r="D30" s="154"/>
      <c r="E30" s="142"/>
      <c r="F30" s="95"/>
      <c r="G30" s="31" t="s">
        <v>35</v>
      </c>
      <c r="H30" s="203">
        <f>SUM(C30:D30)/2</f>
        <v>0</v>
      </c>
      <c r="K30" s="13"/>
      <c r="L30" s="14"/>
      <c r="M30" s="14"/>
    </row>
    <row r="31" spans="1:13" x14ac:dyDescent="0.35">
      <c r="A31" s="100" t="s">
        <v>36</v>
      </c>
      <c r="B31" s="133" t="s">
        <v>37</v>
      </c>
      <c r="C31" s="153"/>
      <c r="D31" s="154"/>
      <c r="E31" s="93"/>
      <c r="F31" s="24"/>
      <c r="G31" s="25" t="s">
        <v>37</v>
      </c>
      <c r="H31" s="203">
        <f>SUM(C31:D31)/2</f>
        <v>0</v>
      </c>
      <c r="K31" s="13"/>
      <c r="L31" s="14"/>
      <c r="M31" s="14"/>
    </row>
    <row r="32" spans="1:13" ht="16" x14ac:dyDescent="0.35">
      <c r="A32" s="100" t="s">
        <v>38</v>
      </c>
      <c r="B32" s="133" t="s">
        <v>39</v>
      </c>
      <c r="C32" s="155"/>
      <c r="D32" s="156"/>
      <c r="E32" s="140"/>
      <c r="F32" s="30"/>
      <c r="G32" s="25" t="s">
        <v>39</v>
      </c>
      <c r="H32" s="208">
        <f>SUM(C32:D32)/2</f>
        <v>0</v>
      </c>
      <c r="K32" s="13"/>
      <c r="L32" s="14"/>
      <c r="M32" s="14"/>
    </row>
    <row r="33" spans="1:13" x14ac:dyDescent="0.35">
      <c r="A33" s="100" t="s">
        <v>40</v>
      </c>
      <c r="B33" s="135" t="s">
        <v>41</v>
      </c>
      <c r="C33" s="151">
        <f>SUM(C30:C32)</f>
        <v>0</v>
      </c>
      <c r="D33" s="152">
        <f>SUM(D30:D32)</f>
        <v>0</v>
      </c>
      <c r="E33" s="141"/>
      <c r="F33" s="27"/>
      <c r="G33" s="31" t="s">
        <v>41</v>
      </c>
      <c r="H33" s="209">
        <f>SUM(C33:D33)/2</f>
        <v>0</v>
      </c>
      <c r="K33" s="13"/>
      <c r="L33" s="14"/>
      <c r="M33" s="14"/>
    </row>
    <row r="34" spans="1:13" x14ac:dyDescent="0.35">
      <c r="A34" s="100"/>
      <c r="B34" s="135"/>
      <c r="C34" s="151"/>
      <c r="D34" s="152"/>
      <c r="E34" s="93"/>
      <c r="F34" s="24"/>
      <c r="G34" s="31"/>
      <c r="H34" s="203"/>
      <c r="K34" s="13"/>
      <c r="L34" s="14"/>
      <c r="M34" s="14"/>
    </row>
    <row r="35" spans="1:13" ht="43.5" x14ac:dyDescent="0.35">
      <c r="A35" s="100">
        <v>1</v>
      </c>
      <c r="B35" s="61" t="s">
        <v>42</v>
      </c>
      <c r="C35" s="151">
        <f t="shared" ref="C35:F35" si="1">C28+C33</f>
        <v>0</v>
      </c>
      <c r="D35" s="152">
        <f t="shared" si="1"/>
        <v>0</v>
      </c>
      <c r="E35" s="93">
        <f t="shared" si="1"/>
        <v>0</v>
      </c>
      <c r="F35" s="24">
        <f t="shared" si="1"/>
        <v>0</v>
      </c>
      <c r="G35" s="23" t="s">
        <v>42</v>
      </c>
      <c r="H35" s="203">
        <f>SUM(C35:D35)/2</f>
        <v>0</v>
      </c>
      <c r="K35" s="13"/>
      <c r="L35" s="14"/>
      <c r="M35" s="14"/>
    </row>
    <row r="36" spans="1:13" x14ac:dyDescent="0.35">
      <c r="A36" s="100"/>
      <c r="B36" s="135"/>
      <c r="C36" s="151"/>
      <c r="D36" s="152"/>
      <c r="E36" s="93"/>
      <c r="F36" s="24"/>
      <c r="G36" s="31"/>
      <c r="H36" s="203"/>
      <c r="K36" s="13"/>
      <c r="L36" s="14"/>
      <c r="M36" s="14"/>
    </row>
    <row r="37" spans="1:13" x14ac:dyDescent="0.35">
      <c r="A37" s="100">
        <v>2</v>
      </c>
      <c r="B37" s="61" t="s">
        <v>43</v>
      </c>
      <c r="C37" s="153"/>
      <c r="D37" s="154"/>
      <c r="E37" s="141"/>
      <c r="F37" s="27"/>
      <c r="G37" s="23" t="s">
        <v>43</v>
      </c>
      <c r="H37" s="203">
        <f>SUM(C37:D37)/2</f>
        <v>0</v>
      </c>
      <c r="K37" s="13"/>
      <c r="L37" s="14"/>
      <c r="M37" s="14"/>
    </row>
    <row r="38" spans="1:13" x14ac:dyDescent="0.35">
      <c r="A38" s="100"/>
      <c r="B38" s="61"/>
      <c r="C38" s="151"/>
      <c r="D38" s="152"/>
      <c r="E38" s="93"/>
      <c r="F38" s="24"/>
      <c r="G38" s="23"/>
      <c r="H38" s="203"/>
      <c r="K38" s="13"/>
      <c r="L38" s="14"/>
      <c r="M38" s="14"/>
    </row>
    <row r="39" spans="1:13" ht="29" x14ac:dyDescent="0.35">
      <c r="A39" s="100" t="s">
        <v>44</v>
      </c>
      <c r="B39" s="135" t="s">
        <v>45</v>
      </c>
      <c r="C39" s="153"/>
      <c r="D39" s="154"/>
      <c r="E39" s="93"/>
      <c r="F39" s="24"/>
      <c r="G39" s="31" t="s">
        <v>45</v>
      </c>
      <c r="H39" s="203">
        <f t="shared" ref="H39:H44" si="2">SUM(C39:D39)/2</f>
        <v>0</v>
      </c>
      <c r="K39" s="13"/>
      <c r="L39" s="14"/>
      <c r="M39" s="14"/>
    </row>
    <row r="40" spans="1:13" x14ac:dyDescent="0.35">
      <c r="A40" s="100" t="s">
        <v>46</v>
      </c>
      <c r="B40" s="135" t="s">
        <v>47</v>
      </c>
      <c r="C40" s="153"/>
      <c r="D40" s="154"/>
      <c r="E40" s="93"/>
      <c r="F40" s="24"/>
      <c r="G40" s="31" t="s">
        <v>47</v>
      </c>
      <c r="H40" s="203">
        <f t="shared" si="2"/>
        <v>0</v>
      </c>
      <c r="K40" s="13"/>
      <c r="L40" s="14"/>
      <c r="M40" s="14"/>
    </row>
    <row r="41" spans="1:13" x14ac:dyDescent="0.35">
      <c r="A41" s="100" t="s">
        <v>48</v>
      </c>
      <c r="B41" s="135" t="s">
        <v>49</v>
      </c>
      <c r="C41" s="153"/>
      <c r="D41" s="154"/>
      <c r="E41" s="93"/>
      <c r="F41" s="24"/>
      <c r="G41" s="31" t="s">
        <v>49</v>
      </c>
      <c r="H41" s="203">
        <f t="shared" si="2"/>
        <v>0</v>
      </c>
      <c r="K41" s="13"/>
      <c r="L41" s="14"/>
      <c r="M41" s="14"/>
    </row>
    <row r="42" spans="1:13" ht="16" x14ac:dyDescent="0.35">
      <c r="A42" s="100" t="s">
        <v>50</v>
      </c>
      <c r="B42" s="135" t="s">
        <v>51</v>
      </c>
      <c r="C42" s="155"/>
      <c r="D42" s="156"/>
      <c r="E42" s="140"/>
      <c r="F42" s="30"/>
      <c r="G42" s="31" t="s">
        <v>51</v>
      </c>
      <c r="H42" s="203">
        <f t="shared" si="2"/>
        <v>0</v>
      </c>
      <c r="K42" s="13"/>
      <c r="L42" s="14"/>
      <c r="M42" s="14"/>
    </row>
    <row r="43" spans="1:13" x14ac:dyDescent="0.35">
      <c r="A43" s="100">
        <v>3</v>
      </c>
      <c r="B43" s="77" t="s">
        <v>52</v>
      </c>
      <c r="C43" s="157">
        <f>SUM(C39:C42)</f>
        <v>0</v>
      </c>
      <c r="D43" s="158">
        <f>SUM(D39:D42)</f>
        <v>0</v>
      </c>
      <c r="E43" s="143"/>
      <c r="F43" s="29"/>
      <c r="G43" s="34" t="s">
        <v>52</v>
      </c>
      <c r="H43" s="215">
        <f t="shared" si="2"/>
        <v>0</v>
      </c>
      <c r="K43" s="13"/>
      <c r="L43" s="14"/>
      <c r="M43" s="14"/>
    </row>
    <row r="44" spans="1:13" x14ac:dyDescent="0.35">
      <c r="A44" s="100"/>
      <c r="B44" s="61" t="s">
        <v>53</v>
      </c>
      <c r="C44" s="151">
        <f t="shared" ref="C44:F44" si="3">C35+C37+C43</f>
        <v>0</v>
      </c>
      <c r="D44" s="152">
        <f t="shared" si="3"/>
        <v>0</v>
      </c>
      <c r="E44" s="93">
        <f t="shared" si="3"/>
        <v>0</v>
      </c>
      <c r="F44" s="24">
        <f t="shared" si="3"/>
        <v>0</v>
      </c>
      <c r="G44" s="23" t="s">
        <v>53</v>
      </c>
      <c r="H44" s="209">
        <f t="shared" si="2"/>
        <v>0</v>
      </c>
      <c r="K44" s="13"/>
      <c r="L44" s="14"/>
      <c r="M44" s="14"/>
    </row>
    <row r="45" spans="1:13" x14ac:dyDescent="0.35">
      <c r="A45" s="100"/>
      <c r="B45" s="61"/>
      <c r="C45" s="151"/>
      <c r="D45" s="152"/>
      <c r="E45" s="93"/>
      <c r="F45" s="24"/>
      <c r="G45" s="23"/>
      <c r="H45" s="203"/>
      <c r="K45" s="13"/>
      <c r="L45" s="14"/>
      <c r="M45" s="14"/>
    </row>
    <row r="46" spans="1:13" x14ac:dyDescent="0.35">
      <c r="A46" s="100"/>
      <c r="B46" s="61" t="s">
        <v>54</v>
      </c>
      <c r="C46" s="151"/>
      <c r="D46" s="152"/>
      <c r="E46" s="93"/>
      <c r="F46" s="24"/>
      <c r="G46" s="23" t="s">
        <v>54</v>
      </c>
      <c r="H46" s="203"/>
      <c r="K46" s="13"/>
      <c r="L46" s="14"/>
      <c r="M46" s="14"/>
    </row>
    <row r="47" spans="1:13" x14ac:dyDescent="0.35">
      <c r="A47" s="100">
        <v>4</v>
      </c>
      <c r="B47" s="61" t="s">
        <v>55</v>
      </c>
      <c r="C47" s="153"/>
      <c r="D47" s="154"/>
      <c r="E47" s="141"/>
      <c r="F47" s="27"/>
      <c r="G47" s="23" t="s">
        <v>56</v>
      </c>
      <c r="H47" s="203">
        <f t="shared" ref="H47:H59" si="4">SUM(C47:D47)/2</f>
        <v>0</v>
      </c>
      <c r="K47" s="13"/>
      <c r="L47" s="14"/>
      <c r="M47" s="14"/>
    </row>
    <row r="48" spans="1:13" x14ac:dyDescent="0.35">
      <c r="A48" s="100">
        <v>5</v>
      </c>
      <c r="B48" s="135" t="s">
        <v>57</v>
      </c>
      <c r="C48" s="153"/>
      <c r="D48" s="154"/>
      <c r="E48" s="141"/>
      <c r="F48" s="27"/>
      <c r="G48" s="31" t="s">
        <v>57</v>
      </c>
      <c r="H48" s="203">
        <f t="shared" si="4"/>
        <v>0</v>
      </c>
      <c r="K48" s="13"/>
      <c r="L48" s="14"/>
      <c r="M48" s="14"/>
    </row>
    <row r="49" spans="1:13" x14ac:dyDescent="0.35">
      <c r="A49" s="100">
        <v>6</v>
      </c>
      <c r="B49" s="135" t="s">
        <v>58</v>
      </c>
      <c r="C49" s="153"/>
      <c r="D49" s="154"/>
      <c r="E49" s="141"/>
      <c r="F49" s="27"/>
      <c r="G49" s="31" t="s">
        <v>58</v>
      </c>
      <c r="H49" s="203">
        <f t="shared" si="4"/>
        <v>0</v>
      </c>
      <c r="K49" s="13"/>
      <c r="L49" s="14"/>
      <c r="M49" s="14"/>
    </row>
    <row r="50" spans="1:13" x14ac:dyDescent="0.35">
      <c r="A50" s="100" t="s">
        <v>59</v>
      </c>
      <c r="B50" s="133" t="s">
        <v>60</v>
      </c>
      <c r="C50" s="153"/>
      <c r="D50" s="154"/>
      <c r="E50" s="141"/>
      <c r="F50" s="27"/>
      <c r="G50" s="25" t="s">
        <v>60</v>
      </c>
      <c r="H50" s="203">
        <f t="shared" si="4"/>
        <v>0</v>
      </c>
      <c r="K50" s="13"/>
      <c r="L50" s="14"/>
      <c r="M50" s="14"/>
    </row>
    <row r="51" spans="1:13" x14ac:dyDescent="0.35">
      <c r="A51" s="100" t="s">
        <v>61</v>
      </c>
      <c r="B51" s="133" t="s">
        <v>62</v>
      </c>
      <c r="C51" s="153"/>
      <c r="D51" s="154"/>
      <c r="E51" s="141"/>
      <c r="F51" s="27"/>
      <c r="G51" s="25" t="s">
        <v>62</v>
      </c>
      <c r="H51" s="203">
        <f t="shared" si="4"/>
        <v>0</v>
      </c>
      <c r="K51" s="13"/>
      <c r="L51" s="14"/>
      <c r="M51" s="14"/>
    </row>
    <row r="52" spans="1:13" x14ac:dyDescent="0.35">
      <c r="A52" s="100" t="s">
        <v>63</v>
      </c>
      <c r="B52" s="133" t="s">
        <v>64</v>
      </c>
      <c r="C52" s="153"/>
      <c r="D52" s="154"/>
      <c r="E52" s="141"/>
      <c r="F52" s="27"/>
      <c r="G52" s="25" t="s">
        <v>64</v>
      </c>
      <c r="H52" s="203">
        <f t="shared" si="4"/>
        <v>0</v>
      </c>
      <c r="K52" s="13"/>
      <c r="L52" s="14"/>
      <c r="M52" s="14"/>
    </row>
    <row r="53" spans="1:13" x14ac:dyDescent="0.35">
      <c r="A53" s="100" t="s">
        <v>65</v>
      </c>
      <c r="B53" s="133" t="s">
        <v>66</v>
      </c>
      <c r="C53" s="153"/>
      <c r="D53" s="154"/>
      <c r="E53" s="141"/>
      <c r="F53" s="27"/>
      <c r="G53" s="25" t="s">
        <v>66</v>
      </c>
      <c r="H53" s="203">
        <f t="shared" si="4"/>
        <v>0</v>
      </c>
      <c r="K53" s="13"/>
      <c r="L53" s="14"/>
      <c r="M53" s="14"/>
    </row>
    <row r="54" spans="1:13" x14ac:dyDescent="0.35">
      <c r="A54" s="100" t="s">
        <v>67</v>
      </c>
      <c r="B54" s="133" t="s">
        <v>68</v>
      </c>
      <c r="C54" s="153"/>
      <c r="D54" s="154"/>
      <c r="E54" s="141"/>
      <c r="F54" s="27"/>
      <c r="G54" s="25" t="s">
        <v>68</v>
      </c>
      <c r="H54" s="203">
        <f t="shared" si="4"/>
        <v>0</v>
      </c>
      <c r="K54" s="13"/>
      <c r="L54" s="14"/>
      <c r="M54" s="14"/>
    </row>
    <row r="55" spans="1:13" x14ac:dyDescent="0.35">
      <c r="A55" s="100" t="s">
        <v>69</v>
      </c>
      <c r="B55" s="133" t="s">
        <v>70</v>
      </c>
      <c r="C55" s="153"/>
      <c r="D55" s="154"/>
      <c r="E55" s="141"/>
      <c r="F55" s="27"/>
      <c r="G55" s="25" t="s">
        <v>70</v>
      </c>
      <c r="H55" s="203">
        <f t="shared" si="4"/>
        <v>0</v>
      </c>
      <c r="K55" s="13"/>
      <c r="L55" s="14"/>
      <c r="M55" s="14"/>
    </row>
    <row r="56" spans="1:13" x14ac:dyDescent="0.35">
      <c r="A56" s="100">
        <v>7</v>
      </c>
      <c r="B56" s="135" t="s">
        <v>71</v>
      </c>
      <c r="C56" s="151">
        <f t="shared" ref="C56:F56" si="5">SUM(C50:C55)</f>
        <v>0</v>
      </c>
      <c r="D56" s="152">
        <f t="shared" si="5"/>
        <v>0</v>
      </c>
      <c r="E56" s="93">
        <f t="shared" si="5"/>
        <v>0</v>
      </c>
      <c r="F56" s="24">
        <f t="shared" si="5"/>
        <v>0</v>
      </c>
      <c r="G56" s="31" t="s">
        <v>71</v>
      </c>
      <c r="H56" s="203">
        <f t="shared" si="4"/>
        <v>0</v>
      </c>
      <c r="K56" s="13"/>
      <c r="L56" s="14"/>
      <c r="M56" s="14"/>
    </row>
    <row r="57" spans="1:13" x14ac:dyDescent="0.35">
      <c r="A57" s="100">
        <v>8</v>
      </c>
      <c r="B57" s="61" t="s">
        <v>72</v>
      </c>
      <c r="C57" s="153"/>
      <c r="D57" s="154"/>
      <c r="E57" s="141"/>
      <c r="F57" s="27"/>
      <c r="G57" s="23" t="s">
        <v>72</v>
      </c>
      <c r="H57" s="203">
        <f t="shared" si="4"/>
        <v>0</v>
      </c>
      <c r="K57" s="13"/>
      <c r="L57" s="14"/>
      <c r="M57" s="14"/>
    </row>
    <row r="58" spans="1:13" x14ac:dyDescent="0.35">
      <c r="A58" s="100">
        <v>9</v>
      </c>
      <c r="B58" s="77" t="s">
        <v>73</v>
      </c>
      <c r="C58" s="155"/>
      <c r="D58" s="156"/>
      <c r="E58" s="143"/>
      <c r="F58" s="29"/>
      <c r="G58" s="34" t="s">
        <v>73</v>
      </c>
      <c r="H58" s="208">
        <f t="shared" si="4"/>
        <v>0</v>
      </c>
      <c r="K58" s="13"/>
      <c r="L58" s="14"/>
      <c r="M58" s="14"/>
    </row>
    <row r="59" spans="1:13" x14ac:dyDescent="0.35">
      <c r="A59" s="100"/>
      <c r="B59" s="61" t="s">
        <v>74</v>
      </c>
      <c r="C59" s="151">
        <f>SUM(C47:C55,C57:C58)</f>
        <v>0</v>
      </c>
      <c r="D59" s="152">
        <f t="shared" ref="D59:E59" si="6">SUM(D47:D55,D57:D58)</f>
        <v>0</v>
      </c>
      <c r="E59" s="93">
        <f t="shared" si="6"/>
        <v>0</v>
      </c>
      <c r="F59" s="24">
        <f>SUM(F47:F55,F57:F58)</f>
        <v>0</v>
      </c>
      <c r="G59" s="23" t="s">
        <v>74</v>
      </c>
      <c r="H59" s="203">
        <f t="shared" si="4"/>
        <v>0</v>
      </c>
      <c r="K59" s="13"/>
      <c r="L59" s="14"/>
      <c r="M59" s="14"/>
    </row>
    <row r="60" spans="1:13" ht="15" thickBot="1" x14ac:dyDescent="0.4">
      <c r="A60" s="100"/>
      <c r="B60" s="62"/>
      <c r="C60" s="159"/>
      <c r="D60" s="160"/>
      <c r="E60" s="94"/>
      <c r="F60" s="36"/>
      <c r="G60" s="37"/>
      <c r="H60" s="210"/>
      <c r="K60" s="13"/>
      <c r="L60" s="14"/>
      <c r="M60" s="14"/>
    </row>
    <row r="61" spans="1:13" ht="15.5" thickTop="1" thickBot="1" x14ac:dyDescent="0.4">
      <c r="A61" s="100"/>
      <c r="B61" s="63" t="s">
        <v>75</v>
      </c>
      <c r="C61" s="161">
        <f t="shared" ref="C61:F61" si="7">C44+C59</f>
        <v>0</v>
      </c>
      <c r="D61" s="162">
        <f t="shared" si="7"/>
        <v>0</v>
      </c>
      <c r="E61" s="144">
        <f t="shared" si="7"/>
        <v>0</v>
      </c>
      <c r="F61" s="39">
        <f t="shared" si="7"/>
        <v>0</v>
      </c>
      <c r="G61" s="40" t="s">
        <v>75</v>
      </c>
      <c r="H61" s="208">
        <f>SUM(C61:D61)/2</f>
        <v>0</v>
      </c>
      <c r="K61" s="13"/>
      <c r="L61" s="14"/>
      <c r="M61" s="14"/>
    </row>
    <row r="62" spans="1:13" x14ac:dyDescent="0.35">
      <c r="B62" s="41"/>
      <c r="E62" s="42"/>
      <c r="F62" s="43"/>
      <c r="G62" s="44"/>
      <c r="H62" s="45"/>
      <c r="K62" s="13"/>
      <c r="L62" s="14"/>
      <c r="M62" s="14"/>
    </row>
    <row r="63" spans="1:13" x14ac:dyDescent="0.35">
      <c r="E63" s="42"/>
      <c r="F63" s="43"/>
      <c r="G63" s="45"/>
      <c r="H63" s="45"/>
      <c r="K63" s="13"/>
      <c r="L63" s="14"/>
      <c r="M63" s="14"/>
    </row>
    <row r="64" spans="1:13" ht="15" thickBot="1" x14ac:dyDescent="0.4">
      <c r="E64" s="42"/>
      <c r="F64" s="43"/>
      <c r="G64" s="45"/>
      <c r="H64" s="45"/>
      <c r="K64" s="13"/>
      <c r="L64" s="14"/>
      <c r="M64" s="14"/>
    </row>
    <row r="65" spans="1:13" x14ac:dyDescent="0.35">
      <c r="A65" s="100" t="s">
        <v>16</v>
      </c>
      <c r="B65" s="163" t="s">
        <v>76</v>
      </c>
      <c r="C65" s="167">
        <v>2025</v>
      </c>
      <c r="D65" s="168">
        <v>2026</v>
      </c>
      <c r="E65" s="165">
        <v>2022</v>
      </c>
      <c r="F65" s="47">
        <v>2023</v>
      </c>
      <c r="G65" s="48" t="s">
        <v>76</v>
      </c>
      <c r="H65" s="211" t="s">
        <v>15</v>
      </c>
      <c r="K65" s="13"/>
      <c r="L65" s="14"/>
      <c r="M65" s="14"/>
    </row>
    <row r="66" spans="1:13" x14ac:dyDescent="0.35">
      <c r="A66" s="100" t="s">
        <v>77</v>
      </c>
      <c r="B66" s="135" t="s">
        <v>78</v>
      </c>
      <c r="C66" s="153"/>
      <c r="D66" s="154"/>
      <c r="E66" s="141"/>
      <c r="F66" s="27"/>
      <c r="G66" s="50" t="s">
        <v>78</v>
      </c>
      <c r="H66" s="203">
        <f>SUM(C66:D66)/2</f>
        <v>0</v>
      </c>
      <c r="K66" s="13"/>
      <c r="L66" s="14"/>
      <c r="M66" s="14"/>
    </row>
    <row r="67" spans="1:13" x14ac:dyDescent="0.35">
      <c r="A67" s="100" t="s">
        <v>79</v>
      </c>
      <c r="B67" s="164" t="s">
        <v>80</v>
      </c>
      <c r="C67" s="155"/>
      <c r="D67" s="156"/>
      <c r="E67" s="143"/>
      <c r="F67" s="29"/>
      <c r="G67" s="51" t="s">
        <v>80</v>
      </c>
      <c r="H67" s="208">
        <f>SUM(C67:D67)/2</f>
        <v>0</v>
      </c>
      <c r="K67" s="13"/>
      <c r="L67" s="14"/>
      <c r="M67" s="14"/>
    </row>
    <row r="68" spans="1:13" x14ac:dyDescent="0.35">
      <c r="A68" s="100">
        <v>10</v>
      </c>
      <c r="B68" s="61" t="s">
        <v>81</v>
      </c>
      <c r="C68" s="151">
        <f t="shared" ref="C68:F68" si="8">SUM(C66:C67)</f>
        <v>0</v>
      </c>
      <c r="D68" s="152">
        <f t="shared" si="8"/>
        <v>0</v>
      </c>
      <c r="E68" s="59">
        <f t="shared" si="8"/>
        <v>0</v>
      </c>
      <c r="F68" s="52">
        <f t="shared" si="8"/>
        <v>0</v>
      </c>
      <c r="G68" s="53" t="s">
        <v>81</v>
      </c>
      <c r="H68" s="203">
        <f>SUM(C68:D68)/2</f>
        <v>0</v>
      </c>
      <c r="K68" s="13"/>
      <c r="L68" s="14"/>
      <c r="M68" s="14"/>
    </row>
    <row r="69" spans="1:13" x14ac:dyDescent="0.35">
      <c r="A69" s="100"/>
      <c r="B69" s="61"/>
      <c r="C69" s="151"/>
      <c r="D69" s="152"/>
      <c r="E69" s="93"/>
      <c r="F69" s="24"/>
      <c r="G69" s="53"/>
      <c r="H69" s="203"/>
      <c r="K69" s="13"/>
      <c r="L69" s="14"/>
      <c r="M69" s="14"/>
    </row>
    <row r="70" spans="1:13" x14ac:dyDescent="0.35">
      <c r="A70" s="100" t="s">
        <v>82</v>
      </c>
      <c r="B70" s="135" t="s">
        <v>83</v>
      </c>
      <c r="C70" s="153"/>
      <c r="D70" s="154"/>
      <c r="E70" s="141"/>
      <c r="F70" s="27"/>
      <c r="G70" s="50" t="s">
        <v>83</v>
      </c>
      <c r="H70" s="203">
        <f>SUM(C70:D70)/2</f>
        <v>0</v>
      </c>
      <c r="K70" s="13"/>
      <c r="L70" s="14"/>
      <c r="M70" s="14"/>
    </row>
    <row r="71" spans="1:13" x14ac:dyDescent="0.35">
      <c r="A71" s="100" t="s">
        <v>84</v>
      </c>
      <c r="B71" s="164" t="s">
        <v>85</v>
      </c>
      <c r="C71" s="155"/>
      <c r="D71" s="156"/>
      <c r="E71" s="143"/>
      <c r="F71" s="29"/>
      <c r="G71" s="51" t="s">
        <v>85</v>
      </c>
      <c r="H71" s="208">
        <f>SUM(C71:D71)/2</f>
        <v>0</v>
      </c>
      <c r="K71" s="13"/>
      <c r="L71" s="14"/>
      <c r="M71" s="14"/>
    </row>
    <row r="72" spans="1:13" x14ac:dyDescent="0.35">
      <c r="A72" s="100">
        <v>11</v>
      </c>
      <c r="B72" s="61" t="s">
        <v>86</v>
      </c>
      <c r="C72" s="169">
        <f t="shared" ref="C72:F72" si="9">SUM(C70:C71)</f>
        <v>0</v>
      </c>
      <c r="D72" s="170">
        <f t="shared" si="9"/>
        <v>0</v>
      </c>
      <c r="E72" s="59">
        <f t="shared" si="9"/>
        <v>0</v>
      </c>
      <c r="F72" s="24">
        <f t="shared" si="9"/>
        <v>0</v>
      </c>
      <c r="G72" s="53" t="s">
        <v>86</v>
      </c>
      <c r="H72" s="203">
        <f>SUM(C72:D72)/2</f>
        <v>0</v>
      </c>
      <c r="K72" s="13"/>
      <c r="L72" s="14"/>
      <c r="M72" s="14"/>
    </row>
    <row r="73" spans="1:13" x14ac:dyDescent="0.35">
      <c r="A73" s="100"/>
      <c r="B73" s="61"/>
      <c r="C73" s="171"/>
      <c r="D73" s="152"/>
      <c r="E73" s="93"/>
      <c r="F73" s="24"/>
      <c r="G73" s="53"/>
      <c r="H73" s="203"/>
      <c r="K73" s="13"/>
      <c r="L73" s="14"/>
      <c r="M73" s="14"/>
    </row>
    <row r="74" spans="1:13" x14ac:dyDescent="0.35">
      <c r="A74" s="100" t="s">
        <v>87</v>
      </c>
      <c r="B74" s="61" t="s">
        <v>88</v>
      </c>
      <c r="C74" s="171">
        <f t="shared" ref="C74:F74" si="10">C67+C71</f>
        <v>0</v>
      </c>
      <c r="D74" s="152">
        <f t="shared" si="10"/>
        <v>0</v>
      </c>
      <c r="E74" s="59">
        <f t="shared" si="10"/>
        <v>0</v>
      </c>
      <c r="F74" s="24">
        <f t="shared" si="10"/>
        <v>0</v>
      </c>
      <c r="G74" s="53" t="s">
        <v>88</v>
      </c>
      <c r="H74" s="203">
        <f t="shared" ref="H74:H79" si="11">SUM(C74:D74)/2</f>
        <v>0</v>
      </c>
      <c r="K74" s="13"/>
      <c r="L74" s="14"/>
      <c r="M74" s="14"/>
    </row>
    <row r="75" spans="1:13" x14ac:dyDescent="0.35">
      <c r="A75" s="100" t="s">
        <v>89</v>
      </c>
      <c r="B75" s="96" t="s">
        <v>90</v>
      </c>
      <c r="C75" s="172"/>
      <c r="D75" s="154"/>
      <c r="E75" s="91"/>
      <c r="F75" s="54"/>
      <c r="G75" s="55" t="s">
        <v>90</v>
      </c>
      <c r="H75" s="212">
        <f t="shared" si="11"/>
        <v>0</v>
      </c>
      <c r="K75" s="13"/>
      <c r="L75" s="14"/>
      <c r="M75" s="14"/>
    </row>
    <row r="76" spans="1:13" x14ac:dyDescent="0.35">
      <c r="A76" s="100" t="s">
        <v>91</v>
      </c>
      <c r="B76" s="96" t="s">
        <v>92</v>
      </c>
      <c r="C76" s="173"/>
      <c r="D76" s="174"/>
      <c r="E76" s="91"/>
      <c r="F76" s="54"/>
      <c r="G76" s="55" t="s">
        <v>92</v>
      </c>
      <c r="H76" s="212">
        <f t="shared" si="11"/>
        <v>0</v>
      </c>
      <c r="K76" s="13"/>
      <c r="L76" s="14"/>
      <c r="M76" s="14"/>
    </row>
    <row r="77" spans="1:13" x14ac:dyDescent="0.35">
      <c r="A77" s="100" t="s">
        <v>93</v>
      </c>
      <c r="B77" s="96" t="s">
        <v>94</v>
      </c>
      <c r="C77" s="173"/>
      <c r="D77" s="174"/>
      <c r="E77" s="91"/>
      <c r="F77" s="54"/>
      <c r="G77" s="55" t="s">
        <v>94</v>
      </c>
      <c r="H77" s="212">
        <f t="shared" si="11"/>
        <v>0</v>
      </c>
      <c r="K77" s="13"/>
      <c r="L77" s="14"/>
      <c r="M77" s="14"/>
    </row>
    <row r="78" spans="1:13" ht="15" thickBot="1" x14ac:dyDescent="0.4">
      <c r="A78" s="99"/>
      <c r="B78" s="92"/>
      <c r="C78" s="175"/>
      <c r="D78" s="160"/>
      <c r="E78" s="94"/>
      <c r="F78" s="36"/>
      <c r="G78" s="56"/>
      <c r="H78" s="210">
        <f t="shared" si="11"/>
        <v>0</v>
      </c>
      <c r="K78" s="13"/>
      <c r="L78" s="14"/>
      <c r="M78" s="14"/>
    </row>
    <row r="79" spans="1:13" ht="15.5" thickTop="1" thickBot="1" x14ac:dyDescent="0.4">
      <c r="A79" s="99"/>
      <c r="B79" s="63" t="s">
        <v>95</v>
      </c>
      <c r="C79" s="161">
        <f t="shared" ref="C79:F79" si="12">C68+C72</f>
        <v>0</v>
      </c>
      <c r="D79" s="162">
        <f t="shared" si="12"/>
        <v>0</v>
      </c>
      <c r="E79" s="166">
        <f t="shared" si="12"/>
        <v>0</v>
      </c>
      <c r="F79" s="57">
        <f t="shared" si="12"/>
        <v>0</v>
      </c>
      <c r="G79" s="58" t="s">
        <v>95</v>
      </c>
      <c r="H79" s="213">
        <f t="shared" si="11"/>
        <v>0</v>
      </c>
      <c r="K79" s="13"/>
      <c r="L79" s="14"/>
      <c r="M79" s="14"/>
    </row>
    <row r="80" spans="1:13" x14ac:dyDescent="0.35">
      <c r="A80" s="99"/>
      <c r="B80" s="20"/>
      <c r="C80" s="59"/>
      <c r="D80" s="59"/>
      <c r="E80" s="59"/>
      <c r="F80" s="59"/>
      <c r="G80" s="45"/>
      <c r="H80" s="214"/>
      <c r="K80" s="13"/>
      <c r="L80" s="14"/>
      <c r="M80" s="14"/>
    </row>
    <row r="81" spans="1:13" ht="15" thickBot="1" x14ac:dyDescent="0.4">
      <c r="A81" s="99"/>
      <c r="B81" s="60"/>
      <c r="C81" s="59"/>
      <c r="D81" s="59"/>
      <c r="E81" s="59"/>
      <c r="F81" s="59"/>
      <c r="G81" s="45"/>
      <c r="H81" s="214"/>
      <c r="K81" s="13"/>
      <c r="L81" s="14"/>
      <c r="M81" s="14"/>
    </row>
    <row r="82" spans="1:13" x14ac:dyDescent="0.35">
      <c r="A82" s="100" t="s">
        <v>16</v>
      </c>
      <c r="B82" s="163" t="s">
        <v>96</v>
      </c>
      <c r="C82" s="167">
        <v>2025</v>
      </c>
      <c r="D82" s="168">
        <v>2026</v>
      </c>
      <c r="E82" s="165">
        <v>2022</v>
      </c>
      <c r="F82" s="47">
        <v>2023</v>
      </c>
      <c r="G82" s="45"/>
      <c r="H82" s="211" t="s">
        <v>15</v>
      </c>
      <c r="K82" s="13"/>
      <c r="L82" s="14"/>
      <c r="M82" s="14"/>
    </row>
    <row r="83" spans="1:13" x14ac:dyDescent="0.35">
      <c r="A83" s="100">
        <v>13</v>
      </c>
      <c r="B83" s="61" t="s">
        <v>97</v>
      </c>
      <c r="C83" s="151">
        <f t="shared" ref="C83:F83" si="13">C61-C79</f>
        <v>0</v>
      </c>
      <c r="D83" s="152">
        <f t="shared" si="13"/>
        <v>0</v>
      </c>
      <c r="E83" s="59">
        <f t="shared" si="13"/>
        <v>0</v>
      </c>
      <c r="F83" s="52">
        <f t="shared" si="13"/>
        <v>0</v>
      </c>
      <c r="G83" s="45"/>
      <c r="H83" s="203">
        <f>SUM(C83:D83)/2</f>
        <v>0</v>
      </c>
      <c r="K83" s="13"/>
      <c r="L83" s="14"/>
      <c r="M83" s="14"/>
    </row>
    <row r="84" spans="1:13" x14ac:dyDescent="0.35">
      <c r="A84" s="100">
        <v>14</v>
      </c>
      <c r="B84" s="61" t="s">
        <v>98</v>
      </c>
      <c r="C84" s="153"/>
      <c r="D84" s="154"/>
      <c r="E84" s="176"/>
      <c r="F84" s="27"/>
      <c r="G84" s="45"/>
      <c r="H84" s="203">
        <f>SUM(C84:D84)/2</f>
        <v>0</v>
      </c>
      <c r="K84" s="13"/>
      <c r="L84" s="14"/>
      <c r="M84" s="14"/>
    </row>
    <row r="85" spans="1:13" ht="15" thickBot="1" x14ac:dyDescent="0.4">
      <c r="A85" s="100">
        <v>15</v>
      </c>
      <c r="B85" s="63" t="s">
        <v>99</v>
      </c>
      <c r="C85" s="161">
        <f t="shared" ref="C85:F85" si="14">SUM(C83:C84)</f>
        <v>0</v>
      </c>
      <c r="D85" s="162">
        <f t="shared" si="14"/>
        <v>0</v>
      </c>
      <c r="E85" s="144">
        <f t="shared" si="14"/>
        <v>0</v>
      </c>
      <c r="F85" s="39">
        <f t="shared" si="14"/>
        <v>0</v>
      </c>
      <c r="G85" s="45"/>
      <c r="H85" s="213">
        <f>SUM(C85:D85)/2</f>
        <v>0</v>
      </c>
      <c r="K85" s="13"/>
      <c r="L85" s="14"/>
      <c r="M85" s="14"/>
    </row>
    <row r="86" spans="1:13" x14ac:dyDescent="0.35">
      <c r="A86" s="100"/>
      <c r="B86" s="9"/>
      <c r="C86" s="64"/>
      <c r="D86" s="64"/>
      <c r="E86" s="64"/>
      <c r="F86" s="64"/>
      <c r="G86" s="64"/>
      <c r="H86" s="64"/>
      <c r="I86" s="64"/>
      <c r="K86" s="13"/>
      <c r="L86" s="14"/>
      <c r="M86" s="14"/>
    </row>
    <row r="87" spans="1:13" x14ac:dyDescent="0.35">
      <c r="A87" s="100"/>
      <c r="B87" s="65" t="s">
        <v>100</v>
      </c>
      <c r="C87" s="66"/>
      <c r="D87" s="67" t="str">
        <f>IF(SUM(C85:D85)=0,"CORRECT","CONTROLEER DE MEERJARENBEGROTING; HET TOTALE EXPLOITATIERESULTAAT IN DE PERIODE 2025-2026 DIENT OP SALDO €0,- UIT TE KOMEN")</f>
        <v>CORRECT</v>
      </c>
      <c r="E87" s="68"/>
      <c r="F87" s="64"/>
      <c r="G87" s="64"/>
      <c r="H87" s="64"/>
      <c r="I87" s="64"/>
      <c r="K87" s="13"/>
      <c r="L87" s="14"/>
      <c r="M87" s="14"/>
    </row>
    <row r="88" spans="1:13" x14ac:dyDescent="0.35">
      <c r="A88" s="100"/>
      <c r="B88" s="69"/>
      <c r="C88" s="70"/>
      <c r="D88" s="71"/>
      <c r="E88" s="71"/>
      <c r="F88" s="71"/>
      <c r="G88" s="68"/>
      <c r="H88" s="64"/>
      <c r="I88" s="64"/>
      <c r="J88" s="64"/>
      <c r="K88" s="64"/>
    </row>
    <row r="89" spans="1:13" x14ac:dyDescent="0.35">
      <c r="A89" s="101"/>
    </row>
    <row r="90" spans="1:13" x14ac:dyDescent="0.35">
      <c r="A90" s="100" t="s">
        <v>16</v>
      </c>
      <c r="B90" s="72" t="s">
        <v>101</v>
      </c>
      <c r="C90" s="73"/>
      <c r="D90" s="73"/>
      <c r="E90" s="74"/>
    </row>
    <row r="91" spans="1:13" x14ac:dyDescent="0.35">
      <c r="B91" s="46" t="s">
        <v>102</v>
      </c>
      <c r="C91" s="47" t="s">
        <v>103</v>
      </c>
      <c r="D91" s="46" t="s">
        <v>104</v>
      </c>
      <c r="E91" s="47" t="s">
        <v>103</v>
      </c>
    </row>
    <row r="92" spans="1:13" x14ac:dyDescent="0.35">
      <c r="A92" s="97">
        <v>24</v>
      </c>
      <c r="B92" s="21" t="s">
        <v>105</v>
      </c>
      <c r="C92" s="24"/>
      <c r="D92" s="21" t="s">
        <v>106</v>
      </c>
      <c r="E92" s="52"/>
      <c r="F92" s="75"/>
    </row>
    <row r="93" spans="1:13" x14ac:dyDescent="0.35">
      <c r="A93" s="97">
        <v>25</v>
      </c>
      <c r="B93" s="21" t="s">
        <v>107</v>
      </c>
      <c r="C93" s="24"/>
      <c r="D93" s="21" t="s">
        <v>108</v>
      </c>
      <c r="E93" s="24"/>
      <c r="F93" s="75"/>
    </row>
    <row r="94" spans="1:13" x14ac:dyDescent="0.35">
      <c r="A94" s="97">
        <v>26</v>
      </c>
      <c r="B94" s="32" t="s">
        <v>109</v>
      </c>
      <c r="C94" s="33"/>
      <c r="D94" s="32" t="s">
        <v>110</v>
      </c>
      <c r="E94" s="33"/>
      <c r="F94" s="75"/>
    </row>
    <row r="95" spans="1:13" x14ac:dyDescent="0.35">
      <c r="B95" s="21" t="s">
        <v>111</v>
      </c>
      <c r="C95" s="27"/>
      <c r="D95" s="61" t="s">
        <v>112</v>
      </c>
      <c r="E95" s="27"/>
      <c r="F95" s="75"/>
    </row>
    <row r="96" spans="1:13" x14ac:dyDescent="0.35">
      <c r="B96" s="21"/>
      <c r="C96" s="24"/>
      <c r="D96" s="61"/>
      <c r="E96" s="24"/>
      <c r="F96" s="75"/>
      <c r="G96" s="76"/>
    </row>
    <row r="97" spans="1:12" x14ac:dyDescent="0.35">
      <c r="A97" s="97">
        <v>27</v>
      </c>
      <c r="B97" s="21" t="s">
        <v>113</v>
      </c>
      <c r="C97" s="24"/>
      <c r="D97" s="61"/>
      <c r="E97" s="24"/>
      <c r="F97" s="75"/>
    </row>
    <row r="98" spans="1:12" x14ac:dyDescent="0.35">
      <c r="A98" s="97">
        <v>28</v>
      </c>
      <c r="B98" s="21" t="s">
        <v>114</v>
      </c>
      <c r="C98" s="24"/>
      <c r="D98" s="61" t="s">
        <v>115</v>
      </c>
      <c r="E98" s="24"/>
      <c r="F98" s="75"/>
    </row>
    <row r="99" spans="1:12" x14ac:dyDescent="0.35">
      <c r="A99" s="97">
        <v>29</v>
      </c>
      <c r="B99" s="21" t="s">
        <v>116</v>
      </c>
      <c r="C99" s="24"/>
      <c r="D99" s="61" t="s">
        <v>117</v>
      </c>
      <c r="E99" s="24"/>
      <c r="F99" s="75"/>
    </row>
    <row r="100" spans="1:12" x14ac:dyDescent="0.35">
      <c r="A100" s="97">
        <v>30</v>
      </c>
      <c r="B100" s="32" t="s">
        <v>118</v>
      </c>
      <c r="C100" s="33"/>
      <c r="D100" s="77" t="s">
        <v>119</v>
      </c>
      <c r="E100" s="33"/>
      <c r="F100" s="75"/>
    </row>
    <row r="101" spans="1:12" x14ac:dyDescent="0.35">
      <c r="B101" s="21" t="s">
        <v>120</v>
      </c>
      <c r="C101" s="49"/>
      <c r="D101" s="78" t="s">
        <v>121</v>
      </c>
      <c r="E101" s="27"/>
    </row>
    <row r="102" spans="1:12" ht="15" thickBot="1" x14ac:dyDescent="0.4">
      <c r="B102" s="35"/>
      <c r="C102" s="79"/>
      <c r="D102" s="35"/>
      <c r="E102" s="80"/>
    </row>
    <row r="103" spans="1:12" ht="15" thickTop="1" x14ac:dyDescent="0.35">
      <c r="B103" s="38" t="s">
        <v>122</v>
      </c>
      <c r="C103" s="39">
        <f>C101+C95</f>
        <v>0</v>
      </c>
      <c r="D103" s="38" t="s">
        <v>123</v>
      </c>
      <c r="E103" s="39">
        <f>E101+E95</f>
        <v>0</v>
      </c>
    </row>
    <row r="104" spans="1:12" x14ac:dyDescent="0.35">
      <c r="A104" s="102"/>
    </row>
    <row r="105" spans="1:12" x14ac:dyDescent="0.35">
      <c r="A105" s="102"/>
      <c r="B105" s="82" t="s">
        <v>124</v>
      </c>
      <c r="C105" s="83"/>
    </row>
    <row r="106" spans="1:12" x14ac:dyDescent="0.35">
      <c r="A106" s="102">
        <v>37</v>
      </c>
      <c r="B106" s="82" t="s">
        <v>125</v>
      </c>
      <c r="C106" s="6">
        <f>E95+C105</f>
        <v>0</v>
      </c>
    </row>
    <row r="107" spans="1:12" x14ac:dyDescent="0.35">
      <c r="A107" s="102"/>
    </row>
    <row r="108" spans="1:12" x14ac:dyDescent="0.35">
      <c r="A108" s="102"/>
      <c r="B108" s="81"/>
      <c r="L108" s="13"/>
    </row>
    <row r="109" spans="1:12" x14ac:dyDescent="0.35">
      <c r="A109" s="102"/>
      <c r="L109" s="13"/>
    </row>
    <row r="110" spans="1:12" x14ac:dyDescent="0.35">
      <c r="A110" s="102"/>
      <c r="L110" s="13"/>
    </row>
    <row r="111" spans="1:12" ht="15" thickBot="1" x14ac:dyDescent="0.4">
      <c r="A111" s="102"/>
      <c r="B111" s="216" t="s">
        <v>126</v>
      </c>
      <c r="C111" s="217"/>
      <c r="D111" s="47" t="s">
        <v>127</v>
      </c>
      <c r="E111"/>
      <c r="F111"/>
      <c r="I111"/>
      <c r="J111"/>
      <c r="L111" s="13"/>
    </row>
    <row r="112" spans="1:12" x14ac:dyDescent="0.35">
      <c r="A112" s="100" t="s">
        <v>16</v>
      </c>
      <c r="B112" s="177" t="s">
        <v>128</v>
      </c>
      <c r="C112" s="184">
        <v>2025</v>
      </c>
      <c r="D112" s="137">
        <v>2023</v>
      </c>
      <c r="E112"/>
      <c r="F112"/>
      <c r="I112"/>
      <c r="J112"/>
      <c r="L112" s="13"/>
    </row>
    <row r="113" spans="1:13" x14ac:dyDescent="0.35">
      <c r="A113" s="100">
        <v>16</v>
      </c>
      <c r="B113" s="123" t="s">
        <v>129</v>
      </c>
      <c r="C113" s="185"/>
      <c r="D113" s="178"/>
      <c r="E113"/>
      <c r="F113"/>
      <c r="I113"/>
      <c r="J113"/>
      <c r="L113" s="13"/>
    </row>
    <row r="114" spans="1:13" x14ac:dyDescent="0.35">
      <c r="A114" s="100">
        <v>17</v>
      </c>
      <c r="B114" s="61" t="s">
        <v>130</v>
      </c>
      <c r="C114" s="186"/>
      <c r="D114" s="179"/>
      <c r="E114"/>
      <c r="F114"/>
      <c r="I114"/>
      <c r="J114"/>
      <c r="L114" s="13"/>
    </row>
    <row r="115" spans="1:13" x14ac:dyDescent="0.35">
      <c r="A115" s="100">
        <v>18</v>
      </c>
      <c r="B115" s="61" t="s">
        <v>131</v>
      </c>
      <c r="C115" s="186"/>
      <c r="D115" s="179"/>
      <c r="E115"/>
      <c r="F115"/>
      <c r="I115"/>
      <c r="J115"/>
      <c r="L115" s="13"/>
    </row>
    <row r="116" spans="1:13" x14ac:dyDescent="0.35">
      <c r="A116" s="100">
        <v>19</v>
      </c>
      <c r="B116" s="61" t="s">
        <v>132</v>
      </c>
      <c r="C116" s="186"/>
      <c r="D116" s="179"/>
      <c r="E116"/>
      <c r="F116"/>
      <c r="I116"/>
      <c r="J116"/>
      <c r="L116" s="13"/>
    </row>
    <row r="117" spans="1:13" x14ac:dyDescent="0.35">
      <c r="A117" s="100">
        <v>20</v>
      </c>
      <c r="B117" s="61" t="s">
        <v>133</v>
      </c>
      <c r="C117" s="186"/>
      <c r="D117" s="179"/>
      <c r="E117"/>
      <c r="F117"/>
      <c r="I117"/>
      <c r="J117"/>
      <c r="L117" s="13"/>
    </row>
    <row r="118" spans="1:13" x14ac:dyDescent="0.35">
      <c r="A118" s="100">
        <v>21</v>
      </c>
      <c r="B118" s="61" t="s">
        <v>134</v>
      </c>
      <c r="C118" s="186"/>
      <c r="D118" s="179"/>
      <c r="E118"/>
      <c r="F118"/>
      <c r="I118"/>
      <c r="J118"/>
      <c r="L118" s="13"/>
    </row>
    <row r="119" spans="1:13" ht="15" thickBot="1" x14ac:dyDescent="0.4">
      <c r="A119" s="100">
        <v>22</v>
      </c>
      <c r="B119" s="62" t="s">
        <v>135</v>
      </c>
      <c r="C119" s="187"/>
      <c r="D119" s="180"/>
      <c r="E119"/>
      <c r="F119"/>
      <c r="I119"/>
      <c r="J119"/>
      <c r="L119" s="13"/>
    </row>
    <row r="120" spans="1:13" ht="15" thickTop="1" x14ac:dyDescent="0.35">
      <c r="A120" s="100"/>
      <c r="B120" s="63" t="s">
        <v>136</v>
      </c>
      <c r="C120" s="188">
        <f>C115+C117+C119</f>
        <v>0</v>
      </c>
      <c r="D120" s="181">
        <f>D115+D117+D119</f>
        <v>0</v>
      </c>
      <c r="E120"/>
      <c r="F120"/>
      <c r="I120"/>
      <c r="J120"/>
      <c r="L120" s="13"/>
    </row>
    <row r="121" spans="1:13" x14ac:dyDescent="0.35">
      <c r="A121" s="100"/>
      <c r="B121" s="84" t="s">
        <v>137</v>
      </c>
      <c r="C121" s="189">
        <f>C114+C116+C118</f>
        <v>0</v>
      </c>
      <c r="D121" s="139">
        <f>D114+D116+D118</f>
        <v>0</v>
      </c>
      <c r="E121"/>
      <c r="F121"/>
      <c r="I121"/>
      <c r="J121"/>
      <c r="L121" s="13"/>
    </row>
    <row r="122" spans="1:13" x14ac:dyDescent="0.35">
      <c r="A122" s="100">
        <v>23</v>
      </c>
      <c r="B122" s="123" t="s">
        <v>138</v>
      </c>
      <c r="C122" s="190"/>
      <c r="D122" s="182"/>
      <c r="E122"/>
      <c r="F122"/>
      <c r="I122"/>
      <c r="J122"/>
      <c r="L122" s="13"/>
    </row>
    <row r="123" spans="1:13" ht="15" thickBot="1" x14ac:dyDescent="0.4">
      <c r="A123" s="100">
        <v>24</v>
      </c>
      <c r="B123" s="77" t="s">
        <v>139</v>
      </c>
      <c r="C123" s="191"/>
      <c r="D123" s="183"/>
      <c r="E123"/>
      <c r="F123"/>
      <c r="I123"/>
      <c r="J123"/>
      <c r="L123" s="13"/>
    </row>
    <row r="124" spans="1:13" x14ac:dyDescent="0.35">
      <c r="A124" s="100"/>
      <c r="B124" s="20"/>
      <c r="C124" s="85"/>
      <c r="D124"/>
      <c r="E124"/>
      <c r="F124"/>
      <c r="G124" s="85"/>
      <c r="I124"/>
      <c r="J124"/>
    </row>
    <row r="125" spans="1:13" x14ac:dyDescent="0.35">
      <c r="A125" s="100"/>
      <c r="B125" s="20"/>
      <c r="C125" s="85"/>
      <c r="D125"/>
      <c r="E125"/>
      <c r="F125"/>
      <c r="G125" s="85"/>
      <c r="I125"/>
      <c r="J125"/>
    </row>
    <row r="126" spans="1:13" ht="15" thickBot="1" x14ac:dyDescent="0.4">
      <c r="I126"/>
      <c r="J126"/>
    </row>
    <row r="127" spans="1:13" x14ac:dyDescent="0.35">
      <c r="A127" s="100" t="s">
        <v>16</v>
      </c>
      <c r="B127" s="10" t="s">
        <v>140</v>
      </c>
      <c r="C127" s="167">
        <v>2025</v>
      </c>
      <c r="D127" s="168">
        <v>2026</v>
      </c>
      <c r="E127" s="165">
        <v>2023</v>
      </c>
      <c r="G127"/>
      <c r="H127"/>
      <c r="K127" s="13"/>
      <c r="L127" s="14"/>
      <c r="M127" s="14"/>
    </row>
    <row r="128" spans="1:13" x14ac:dyDescent="0.35">
      <c r="A128" s="100" t="s">
        <v>32</v>
      </c>
      <c r="B128" s="61" t="s">
        <v>141</v>
      </c>
      <c r="C128" s="195"/>
      <c r="D128" s="196"/>
      <c r="E128" s="182"/>
      <c r="G128"/>
      <c r="H128"/>
      <c r="K128" s="13"/>
      <c r="L128" s="14"/>
      <c r="M128" s="14"/>
    </row>
    <row r="129" spans="1:13" ht="15" thickBot="1" x14ac:dyDescent="0.4">
      <c r="A129" s="100" t="s">
        <v>40</v>
      </c>
      <c r="B129" s="62" t="s">
        <v>142</v>
      </c>
      <c r="C129" s="197"/>
      <c r="D129" s="198"/>
      <c r="E129" s="192"/>
      <c r="G129"/>
      <c r="H129"/>
      <c r="K129" s="13"/>
      <c r="L129" s="14"/>
      <c r="M129" s="14"/>
    </row>
    <row r="130" spans="1:13" ht="15" thickTop="1" x14ac:dyDescent="0.35">
      <c r="A130" s="100">
        <v>1</v>
      </c>
      <c r="B130" s="61" t="s">
        <v>143</v>
      </c>
      <c r="C130" s="199">
        <f>C128+C129</f>
        <v>0</v>
      </c>
      <c r="D130" s="200">
        <f>D128+D129</f>
        <v>0</v>
      </c>
      <c r="E130" s="193">
        <f>E128+E129</f>
        <v>0</v>
      </c>
      <c r="G130"/>
      <c r="H130"/>
      <c r="K130" s="13"/>
      <c r="L130" s="14"/>
      <c r="M130" s="14"/>
    </row>
    <row r="131" spans="1:13" ht="15" thickBot="1" x14ac:dyDescent="0.4">
      <c r="A131" s="100"/>
      <c r="B131" s="163" t="s">
        <v>144</v>
      </c>
      <c r="C131" s="201"/>
      <c r="D131" s="202"/>
      <c r="E131" s="194"/>
      <c r="G131"/>
      <c r="H131"/>
      <c r="K131" s="13"/>
      <c r="L131" s="14"/>
      <c r="M131" s="14"/>
    </row>
    <row r="132" spans="1:13" x14ac:dyDescent="0.35">
      <c r="A132" s="100"/>
      <c r="B132" s="20"/>
      <c r="C132" s="86" t="str">
        <f>IF(C128-C129=C128,"KLOPT",IF(C129-C128=C129,"KLOPT"))</f>
        <v>KLOPT</v>
      </c>
      <c r="D132" s="86" t="str">
        <f>IF(D128-D129=D128,"KLOPT",IF(D129-D128=D129,"KLOPT"))</f>
        <v>KLOPT</v>
      </c>
      <c r="E132" s="86" t="e">
        <f>IF(#REF!-#REF!=#REF!,"KLOPT",IF(#REF!-#REF!=#REF!,"KLOPT"))</f>
        <v>#REF!</v>
      </c>
      <c r="F132" s="86" t="e">
        <f>IF(#REF!-#REF!=#REF!,"KLOPT",IF(#REF!-#REF!=#REF!,"KLOPT"))</f>
        <v>#REF!</v>
      </c>
      <c r="G132" s="86" t="str">
        <f>IF(E128-E129=E128,"KLOPT",IF(E129-E128=E129,"KLOPT"))</f>
        <v>KLOPT</v>
      </c>
      <c r="H132" s="87"/>
    </row>
    <row r="133" spans="1:13" x14ac:dyDescent="0.35">
      <c r="A133" s="100"/>
      <c r="B133" s="20"/>
      <c r="C133" s="86"/>
      <c r="D133" s="86"/>
      <c r="E133" s="86"/>
      <c r="F133" s="86"/>
      <c r="G133" s="86"/>
      <c r="H133" s="87"/>
    </row>
    <row r="134" spans="1:13" hidden="1" x14ac:dyDescent="0.35">
      <c r="A134" s="100"/>
      <c r="B134" s="20"/>
      <c r="C134" s="86"/>
      <c r="D134" s="86"/>
      <c r="E134" s="86"/>
      <c r="F134" s="86"/>
      <c r="G134" s="86"/>
      <c r="H134" s="87"/>
    </row>
    <row r="135" spans="1:13" hidden="1" x14ac:dyDescent="0.35">
      <c r="B135" s="89" t="s">
        <v>145</v>
      </c>
      <c r="C135" s="88"/>
      <c r="D135" s="88"/>
      <c r="E135" s="88"/>
      <c r="F135" s="88"/>
    </row>
    <row r="136" spans="1:13" hidden="1" x14ac:dyDescent="0.35">
      <c r="B136" s="89" t="s">
        <v>146</v>
      </c>
      <c r="C136" s="89"/>
      <c r="D136" s="89"/>
      <c r="E136" s="89"/>
      <c r="F136" s="89"/>
    </row>
    <row r="137" spans="1:13" hidden="1" x14ac:dyDescent="0.35">
      <c r="B137" s="89"/>
      <c r="C137" s="89"/>
      <c r="D137" s="89"/>
      <c r="E137" s="89"/>
      <c r="F137" s="89"/>
    </row>
    <row r="138" spans="1:13" hidden="1" x14ac:dyDescent="0.35">
      <c r="B138" s="90" t="s">
        <v>147</v>
      </c>
      <c r="C138" s="90" t="s">
        <v>148</v>
      </c>
      <c r="D138" s="90" t="s">
        <v>149</v>
      </c>
      <c r="E138" s="90" t="s">
        <v>150</v>
      </c>
      <c r="F138" s="89"/>
    </row>
    <row r="139" spans="1:13" hidden="1" x14ac:dyDescent="0.35">
      <c r="B139" s="89" t="s">
        <v>151</v>
      </c>
      <c r="C139" s="89" t="s">
        <v>152</v>
      </c>
      <c r="D139" s="89" t="s">
        <v>153</v>
      </c>
      <c r="E139" s="89" t="s">
        <v>154</v>
      </c>
      <c r="F139" s="89"/>
    </row>
    <row r="140" spans="1:13" hidden="1" x14ac:dyDescent="0.35">
      <c r="B140" s="89" t="s">
        <v>155</v>
      </c>
      <c r="C140" s="89" t="s">
        <v>156</v>
      </c>
      <c r="D140" s="89" t="s">
        <v>157</v>
      </c>
      <c r="E140" s="89" t="s">
        <v>158</v>
      </c>
      <c r="F140" s="89"/>
    </row>
    <row r="141" spans="1:13" hidden="1" x14ac:dyDescent="0.35">
      <c r="B141" s="89" t="s">
        <v>159</v>
      </c>
      <c r="C141" s="89" t="s">
        <v>160</v>
      </c>
      <c r="D141" s="89" t="s">
        <v>161</v>
      </c>
      <c r="E141" s="89" t="s">
        <v>162</v>
      </c>
      <c r="F141" s="89"/>
    </row>
    <row r="142" spans="1:13" hidden="1" x14ac:dyDescent="0.35">
      <c r="B142" s="89" t="s">
        <v>163</v>
      </c>
      <c r="C142" s="89" t="s">
        <v>164</v>
      </c>
      <c r="D142" s="89" t="s">
        <v>165</v>
      </c>
      <c r="E142" s="89" t="s">
        <v>166</v>
      </c>
      <c r="F142" s="89"/>
    </row>
    <row r="143" spans="1:13" hidden="1" x14ac:dyDescent="0.35">
      <c r="B143" s="89" t="s">
        <v>167</v>
      </c>
      <c r="C143" s="89" t="s">
        <v>168</v>
      </c>
      <c r="D143" s="89" t="s">
        <v>169</v>
      </c>
      <c r="E143" s="89"/>
      <c r="F143" s="89"/>
    </row>
    <row r="144" spans="1:13" hidden="1" x14ac:dyDescent="0.35">
      <c r="B144" s="89" t="s">
        <v>170</v>
      </c>
      <c r="C144" s="89" t="s">
        <v>171</v>
      </c>
      <c r="D144" s="89" t="s">
        <v>172</v>
      </c>
      <c r="E144" s="89"/>
      <c r="F144" s="89"/>
    </row>
    <row r="145" spans="2:13" hidden="1" x14ac:dyDescent="0.35">
      <c r="B145" s="89" t="s">
        <v>173</v>
      </c>
      <c r="C145" s="89" t="s">
        <v>174</v>
      </c>
      <c r="D145" s="89" t="s">
        <v>175</v>
      </c>
      <c r="E145" s="89"/>
      <c r="F145" s="89"/>
    </row>
    <row r="146" spans="2:13" hidden="1" x14ac:dyDescent="0.35">
      <c r="B146" s="89" t="s">
        <v>176</v>
      </c>
      <c r="C146" s="89" t="s">
        <v>177</v>
      </c>
      <c r="D146" s="89" t="s">
        <v>178</v>
      </c>
      <c r="E146" s="89"/>
      <c r="F146" s="89"/>
    </row>
    <row r="147" spans="2:13" hidden="1" x14ac:dyDescent="0.35">
      <c r="B147" s="89" t="s">
        <v>179</v>
      </c>
      <c r="C147" s="89" t="s">
        <v>180</v>
      </c>
      <c r="D147" s="89" t="s">
        <v>181</v>
      </c>
      <c r="E147" s="89"/>
      <c r="F147" s="89"/>
    </row>
    <row r="148" spans="2:13" hidden="1" x14ac:dyDescent="0.35">
      <c r="B148" s="89" t="s">
        <v>182</v>
      </c>
      <c r="C148" s="89" t="s">
        <v>183</v>
      </c>
      <c r="D148" s="89" t="s">
        <v>184</v>
      </c>
      <c r="E148" s="89"/>
      <c r="F148" s="89"/>
    </row>
    <row r="149" spans="2:13" hidden="1" x14ac:dyDescent="0.35">
      <c r="B149" s="89"/>
      <c r="C149" s="89" t="s">
        <v>185</v>
      </c>
      <c r="D149" s="89"/>
      <c r="E149" s="89"/>
      <c r="F149" s="89"/>
    </row>
    <row r="150" spans="2:13" x14ac:dyDescent="0.35">
      <c r="B150" s="89"/>
      <c r="C150" s="89"/>
      <c r="D150" s="89"/>
      <c r="E150" s="89"/>
      <c r="F150" s="89"/>
    </row>
    <row r="151" spans="2:13" x14ac:dyDescent="0.35">
      <c r="B151" s="216" t="s">
        <v>126</v>
      </c>
      <c r="C151" s="218"/>
      <c r="D151" s="89"/>
      <c r="E151" s="89"/>
      <c r="F151" s="89"/>
    </row>
    <row r="152" spans="2:13" x14ac:dyDescent="0.35">
      <c r="B152" s="84" t="s">
        <v>186</v>
      </c>
      <c r="C152" s="125">
        <v>2025</v>
      </c>
      <c r="E152" s="125">
        <v>2023</v>
      </c>
      <c r="F152" s="14"/>
      <c r="G152" s="14"/>
      <c r="H152" s="14"/>
      <c r="I152" s="14"/>
      <c r="J152" s="14"/>
      <c r="K152" s="14"/>
      <c r="L152" s="14"/>
      <c r="M152" s="14"/>
    </row>
    <row r="153" spans="2:13" x14ac:dyDescent="0.35">
      <c r="B153" s="104"/>
      <c r="C153" s="111" t="s">
        <v>187</v>
      </c>
      <c r="E153" s="111" t="s">
        <v>187</v>
      </c>
      <c r="F153" s="14"/>
      <c r="G153" s="14"/>
      <c r="H153" s="14"/>
      <c r="I153" s="14"/>
      <c r="J153" s="14"/>
      <c r="K153" s="14"/>
      <c r="L153" s="14"/>
      <c r="M153" s="14"/>
    </row>
    <row r="154" spans="2:13" x14ac:dyDescent="0.35">
      <c r="B154" s="78" t="s">
        <v>188</v>
      </c>
      <c r="C154" s="78">
        <f>SUM(C155:C164)</f>
        <v>0</v>
      </c>
      <c r="E154" s="123">
        <f>SUM(E155:E164)</f>
        <v>0</v>
      </c>
      <c r="F154" s="14"/>
      <c r="G154" s="14"/>
      <c r="H154" s="14"/>
      <c r="I154" s="14"/>
      <c r="J154" s="14"/>
      <c r="K154" s="14"/>
      <c r="L154" s="14"/>
      <c r="M154" s="14"/>
    </row>
    <row r="155" spans="2:13" x14ac:dyDescent="0.35">
      <c r="B155" s="112" t="s">
        <v>153</v>
      </c>
      <c r="C155" s="105"/>
      <c r="E155" s="105"/>
      <c r="F155" s="14"/>
      <c r="G155" s="14"/>
      <c r="H155" s="14"/>
      <c r="I155" s="14"/>
      <c r="J155" s="14"/>
      <c r="K155" s="14"/>
      <c r="L155" s="14"/>
      <c r="M155" s="14"/>
    </row>
    <row r="156" spans="2:13" x14ac:dyDescent="0.35">
      <c r="B156" s="108" t="s">
        <v>157</v>
      </c>
      <c r="C156" s="106"/>
      <c r="E156" s="106"/>
      <c r="F156" s="14"/>
      <c r="G156" s="14"/>
      <c r="H156" s="14"/>
      <c r="I156" s="14"/>
      <c r="J156" s="14"/>
      <c r="K156" s="14"/>
      <c r="L156" s="14"/>
      <c r="M156" s="14"/>
    </row>
    <row r="157" spans="2:13" x14ac:dyDescent="0.35">
      <c r="B157" s="108" t="s">
        <v>161</v>
      </c>
      <c r="C157" s="106"/>
      <c r="E157" s="106"/>
      <c r="F157" s="14"/>
      <c r="G157" s="14"/>
      <c r="H157" s="14"/>
      <c r="I157" s="14"/>
      <c r="J157" s="14"/>
      <c r="K157" s="14"/>
      <c r="L157" s="14"/>
      <c r="M157" s="14"/>
    </row>
    <row r="158" spans="2:13" x14ac:dyDescent="0.35">
      <c r="B158" s="108" t="s">
        <v>165</v>
      </c>
      <c r="C158" s="106"/>
      <c r="E158" s="106"/>
      <c r="F158" s="14"/>
      <c r="G158" s="14"/>
      <c r="H158" s="14"/>
      <c r="I158" s="14"/>
      <c r="J158" s="14"/>
      <c r="K158" s="14"/>
      <c r="L158" s="14"/>
      <c r="M158" s="14"/>
    </row>
    <row r="159" spans="2:13" x14ac:dyDescent="0.35">
      <c r="B159" s="108" t="s">
        <v>169</v>
      </c>
      <c r="C159" s="106"/>
      <c r="E159" s="106"/>
      <c r="F159" s="14"/>
      <c r="G159" s="14"/>
      <c r="H159" s="14"/>
      <c r="I159" s="14"/>
      <c r="J159" s="14"/>
      <c r="K159" s="14"/>
      <c r="L159" s="14"/>
      <c r="M159" s="14"/>
    </row>
    <row r="160" spans="2:13" x14ac:dyDescent="0.35">
      <c r="B160" s="108" t="s">
        <v>172</v>
      </c>
      <c r="C160" s="106"/>
      <c r="E160" s="106"/>
      <c r="F160" s="14"/>
      <c r="G160" s="14"/>
      <c r="H160" s="14"/>
      <c r="I160" s="14"/>
      <c r="J160" s="14"/>
      <c r="K160" s="14"/>
      <c r="L160" s="14"/>
      <c r="M160" s="14"/>
    </row>
    <row r="161" spans="2:13" x14ac:dyDescent="0.35">
      <c r="B161" s="108" t="s">
        <v>175</v>
      </c>
      <c r="C161" s="106"/>
      <c r="E161" s="106"/>
      <c r="F161" s="14"/>
      <c r="G161" s="14"/>
      <c r="H161" s="14"/>
      <c r="I161" s="14"/>
      <c r="J161" s="14"/>
      <c r="K161" s="14"/>
      <c r="L161" s="14"/>
      <c r="M161" s="14"/>
    </row>
    <row r="162" spans="2:13" x14ac:dyDescent="0.35">
      <c r="B162" s="108" t="s">
        <v>178</v>
      </c>
      <c r="C162" s="106"/>
      <c r="E162" s="106"/>
      <c r="F162" s="14"/>
      <c r="G162" s="14"/>
      <c r="H162" s="14"/>
      <c r="I162" s="14"/>
      <c r="J162" s="14"/>
      <c r="K162" s="14"/>
      <c r="L162" s="14"/>
      <c r="M162" s="14"/>
    </row>
    <row r="163" spans="2:13" x14ac:dyDescent="0.35">
      <c r="B163" s="108" t="s">
        <v>181</v>
      </c>
      <c r="C163" s="106"/>
      <c r="E163" s="106"/>
      <c r="F163" s="14"/>
      <c r="G163" s="14"/>
      <c r="H163" s="14"/>
      <c r="I163" s="14"/>
      <c r="J163" s="14"/>
      <c r="K163" s="14"/>
      <c r="L163" s="14"/>
      <c r="M163" s="14"/>
    </row>
    <row r="164" spans="2:13" x14ac:dyDescent="0.35">
      <c r="B164" s="113" t="s">
        <v>184</v>
      </c>
      <c r="C164" s="114"/>
      <c r="E164" s="114"/>
      <c r="F164" s="14"/>
      <c r="G164" s="14"/>
      <c r="H164" s="14"/>
      <c r="I164" s="14"/>
      <c r="J164" s="14"/>
      <c r="K164" s="14"/>
      <c r="L164" s="14"/>
      <c r="M164" s="14"/>
    </row>
    <row r="165" spans="2:13" x14ac:dyDescent="0.35">
      <c r="B165" s="21" t="s">
        <v>189</v>
      </c>
      <c r="C165" s="106"/>
      <c r="E165" s="106"/>
      <c r="F165" s="14"/>
      <c r="G165" s="14"/>
      <c r="H165" s="14"/>
      <c r="I165" s="14"/>
      <c r="J165" s="14"/>
      <c r="K165" s="14"/>
      <c r="L165" s="14"/>
      <c r="M165" s="14"/>
    </row>
    <row r="166" spans="2:13" x14ac:dyDescent="0.35">
      <c r="B166" s="21" t="s">
        <v>190</v>
      </c>
      <c r="C166" s="106"/>
      <c r="E166" s="106"/>
      <c r="F166" s="14"/>
      <c r="G166" s="14"/>
      <c r="H166" s="14"/>
      <c r="I166" s="14"/>
      <c r="J166" s="14"/>
      <c r="K166" s="14"/>
      <c r="L166" s="14"/>
      <c r="M166" s="14"/>
    </row>
    <row r="167" spans="2:13" x14ac:dyDescent="0.35">
      <c r="B167" s="32" t="s">
        <v>191</v>
      </c>
      <c r="C167" s="114"/>
      <c r="E167" s="114"/>
      <c r="F167" s="14"/>
      <c r="G167" s="14"/>
      <c r="H167" s="14"/>
      <c r="I167" s="14"/>
      <c r="J167" s="14"/>
      <c r="K167" s="14"/>
      <c r="L167" s="14"/>
      <c r="M167" s="14"/>
    </row>
    <row r="168" spans="2:13" x14ac:dyDescent="0.35">
      <c r="B168" s="107" t="s">
        <v>192</v>
      </c>
      <c r="C168" s="107">
        <f>SUM(C154+C165+C166+C167)</f>
        <v>0</v>
      </c>
      <c r="E168" s="10">
        <f>SUM(E154+E165+E166+E167)</f>
        <v>0</v>
      </c>
      <c r="F168" s="14"/>
      <c r="G168" s="14"/>
      <c r="H168" s="14"/>
      <c r="I168" s="14"/>
      <c r="J168" s="14"/>
      <c r="K168" s="14"/>
      <c r="L168" s="14"/>
      <c r="M168" s="14"/>
    </row>
    <row r="169" spans="2:13" x14ac:dyDescent="0.35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/>
    </row>
    <row r="170" spans="2:13" x14ac:dyDescent="0.35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/>
    </row>
    <row r="171" spans="2:13" x14ac:dyDescent="0.35">
      <c r="B171" s="81"/>
      <c r="C171" s="20"/>
      <c r="D171" s="20"/>
      <c r="E171" s="20"/>
      <c r="F171" s="20"/>
      <c r="G171" s="20"/>
      <c r="H171" s="20"/>
      <c r="I171" s="20"/>
      <c r="J171"/>
      <c r="K171"/>
      <c r="L171"/>
      <c r="M171"/>
    </row>
    <row r="172" spans="2:13" x14ac:dyDescent="0.35">
      <c r="B172" s="216" t="s">
        <v>126</v>
      </c>
      <c r="C172" s="219"/>
      <c r="D172" s="218"/>
      <c r="E172" s="85"/>
      <c r="F172" s="85"/>
      <c r="G172" s="85"/>
      <c r="H172" s="85"/>
      <c r="I172" s="85"/>
      <c r="J172"/>
      <c r="K172"/>
      <c r="L172"/>
      <c r="M172"/>
    </row>
    <row r="173" spans="2:13" x14ac:dyDescent="0.35">
      <c r="B173" s="107" t="s">
        <v>193</v>
      </c>
      <c r="C173" s="109">
        <v>2025</v>
      </c>
      <c r="D173" s="11"/>
      <c r="E173" s="110">
        <v>2023</v>
      </c>
      <c r="F173" s="11"/>
      <c r="G173" s="13"/>
      <c r="H173" s="14"/>
      <c r="I173" s="14"/>
      <c r="J173" s="14"/>
      <c r="K173" s="14"/>
      <c r="L173" s="14"/>
      <c r="M173" s="14"/>
    </row>
    <row r="174" spans="2:13" x14ac:dyDescent="0.35">
      <c r="B174" s="115" t="s">
        <v>150</v>
      </c>
      <c r="C174" s="124" t="s">
        <v>187</v>
      </c>
      <c r="D174" s="115" t="s">
        <v>194</v>
      </c>
      <c r="E174" s="111" t="s">
        <v>187</v>
      </c>
      <c r="F174" s="115" t="s">
        <v>194</v>
      </c>
      <c r="G174" s="13"/>
      <c r="H174" s="14"/>
      <c r="I174" s="14"/>
      <c r="J174" s="14"/>
      <c r="K174" s="14"/>
      <c r="L174" s="14"/>
      <c r="M174" s="14"/>
    </row>
    <row r="175" spans="2:13" x14ac:dyDescent="0.35">
      <c r="B175" s="117" t="s">
        <v>154</v>
      </c>
      <c r="C175" s="126"/>
      <c r="D175" s="116">
        <f>IF(C175&gt;0,C175/$C$180,0)</f>
        <v>0</v>
      </c>
      <c r="E175" s="126"/>
      <c r="F175" s="116">
        <f>IF(E175&gt;0,E175/$E$180,0)</f>
        <v>0</v>
      </c>
      <c r="G175" s="13"/>
      <c r="H175" s="14"/>
      <c r="I175" s="14"/>
      <c r="J175" s="14"/>
      <c r="K175" s="14"/>
      <c r="L175" s="14"/>
      <c r="M175" s="14"/>
    </row>
    <row r="176" spans="2:13" x14ac:dyDescent="0.35">
      <c r="B176" s="117" t="s">
        <v>158</v>
      </c>
      <c r="C176" s="127"/>
      <c r="D176" s="118">
        <f>IF(C176&gt;0,C176/$C$180,0)</f>
        <v>0</v>
      </c>
      <c r="E176" s="127"/>
      <c r="F176" s="116">
        <f>IF(E176&gt;0,E176/$E$180,0)</f>
        <v>0</v>
      </c>
      <c r="G176" s="13"/>
      <c r="H176" s="14"/>
      <c r="I176" s="14"/>
      <c r="J176" s="14"/>
      <c r="K176" s="14"/>
      <c r="L176" s="14"/>
      <c r="M176" s="14"/>
    </row>
    <row r="177" spans="2:13" x14ac:dyDescent="0.35">
      <c r="B177" s="117" t="s">
        <v>162</v>
      </c>
      <c r="C177" s="128"/>
      <c r="D177" s="118">
        <f>IF(C177&gt;0,C177/$C$180,0)</f>
        <v>0</v>
      </c>
      <c r="E177" s="127"/>
      <c r="F177" s="116">
        <f>IF(E177&gt;0,E177/$E$180,0)</f>
        <v>0</v>
      </c>
      <c r="G177" s="13"/>
      <c r="H177" s="14"/>
      <c r="I177" s="14"/>
      <c r="J177" s="14"/>
      <c r="K177" s="14"/>
      <c r="L177" s="14"/>
      <c r="M177" s="14"/>
    </row>
    <row r="178" spans="2:13" x14ac:dyDescent="0.35">
      <c r="B178" s="117" t="s">
        <v>166</v>
      </c>
      <c r="C178" s="128"/>
      <c r="D178" s="118">
        <f>IF(C178&gt;0,C178/$C$180,0)</f>
        <v>0</v>
      </c>
      <c r="E178" s="127"/>
      <c r="F178" s="116">
        <f>IF(E178&gt;0,E178/$E$180,0)</f>
        <v>0</v>
      </c>
      <c r="G178" s="13"/>
      <c r="H178" s="14"/>
      <c r="I178" s="14"/>
      <c r="J178" s="14"/>
      <c r="K178" s="14"/>
      <c r="L178" s="14"/>
      <c r="M178" s="14"/>
    </row>
    <row r="179" spans="2:13" x14ac:dyDescent="0.35">
      <c r="B179" s="119" t="s">
        <v>195</v>
      </c>
      <c r="C179" s="127"/>
      <c r="D179" s="130">
        <f>IF(C179&gt;0,C179/$C$180,0)</f>
        <v>0</v>
      </c>
      <c r="E179" s="127"/>
      <c r="F179" s="116">
        <f>IF(E179&gt;0,E179/$E$180,0)</f>
        <v>0</v>
      </c>
      <c r="G179" s="13"/>
      <c r="H179" s="14"/>
      <c r="I179" s="14"/>
      <c r="J179" s="14"/>
      <c r="K179" s="14"/>
      <c r="L179" s="14"/>
      <c r="M179" s="14"/>
    </row>
    <row r="180" spans="2:13" x14ac:dyDescent="0.35">
      <c r="B180" s="38" t="s">
        <v>192</v>
      </c>
      <c r="C180" s="120">
        <f>SUM(C175:C179)</f>
        <v>0</v>
      </c>
      <c r="D180" s="129">
        <f>SUM(D174:D179)</f>
        <v>0</v>
      </c>
      <c r="E180" s="120">
        <f>SUM(E175:E179)</f>
        <v>0</v>
      </c>
      <c r="F180" s="129">
        <f>SUM(F174:F179)</f>
        <v>0</v>
      </c>
      <c r="G180" s="103"/>
      <c r="H180" s="14"/>
      <c r="I180" s="14"/>
      <c r="J180" s="14"/>
      <c r="K180" s="14"/>
      <c r="L180" s="14"/>
      <c r="M180" s="14"/>
    </row>
    <row r="181" spans="2:13" x14ac:dyDescent="0.35">
      <c r="B181" s="20"/>
      <c r="C181" s="85"/>
      <c r="D181" s="85"/>
      <c r="E181" s="85"/>
      <c r="F181" s="85"/>
      <c r="G181" s="13"/>
      <c r="H181" s="14"/>
      <c r="I181" s="14"/>
      <c r="J181" s="14"/>
      <c r="K181" s="14"/>
      <c r="L181" s="14"/>
      <c r="M181" s="14"/>
    </row>
    <row r="182" spans="2:13" x14ac:dyDescent="0.35">
      <c r="B182" s="65" t="s">
        <v>196</v>
      </c>
      <c r="C182" s="121" t="str">
        <f>IF(C180=C168,"CORRECT","INCORRECT")</f>
        <v>CORRECT</v>
      </c>
      <c r="D182" s="122"/>
      <c r="E182" s="121" t="str">
        <f>IF(E180=E168,"CORRECT","INCORRECT")</f>
        <v>CORRECT</v>
      </c>
      <c r="F182" s="122"/>
      <c r="G182" s="13"/>
      <c r="H182" s="14"/>
      <c r="I182" s="14"/>
      <c r="J182" s="14"/>
      <c r="K182" s="14"/>
      <c r="L182" s="14"/>
      <c r="M182" s="14"/>
    </row>
  </sheetData>
  <sheetProtection algorithmName="SHA-512" hashValue="s0ZoN0UrW9LFaANeUQoRiGKY3Mh58/t8pKA2NfFr1iUk1g3/viXfJdOLLyN72JSWgxbB7C4+yTMzJveP3uzvSg==" saltValue="DyVYzW1Osh9V3dbTazbcUA==" spinCount="100000" sheet="1" objects="1" scenarios="1"/>
  <mergeCells count="4">
    <mergeCell ref="B111:C111"/>
    <mergeCell ref="B151:C151"/>
    <mergeCell ref="B172:D172"/>
    <mergeCell ref="C17:D17"/>
  </mergeCells>
  <dataValidations count="3">
    <dataValidation type="list" allowBlank="1" showInputMessage="1" showErrorMessage="1" sqref="C9" xr:uid="{BD89456A-011C-4B24-838C-F30B92D767BA}">
      <formula1>$C$139:$C$149</formula1>
    </dataValidation>
    <dataValidation type="list" allowBlank="1" showInputMessage="1" showErrorMessage="1" sqref="C14:C15" xr:uid="{6D981E67-3F89-4612-996F-525D2373C1EE}">
      <formula1>#REF!</formula1>
    </dataValidation>
    <dataValidation type="list" allowBlank="1" showInputMessage="1" showErrorMessage="1" sqref="C10" xr:uid="{5D9B58B5-181B-4508-9E41-4C12E92B8CD4}">
      <formula1>$B$139:$B$148</formula1>
    </dataValidation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6f1d19-5db4-473f-838d-f7f074e08009">
      <Terms xmlns="http://schemas.microsoft.com/office/infopath/2007/PartnerControls"/>
    </lcf76f155ced4ddcb4097134ff3c332f>
    <TaxCatchAll xmlns="81a6699d-5f58-419a-9c37-616cdf99ee67" xsi:nil="true"/>
    <SharedWithUsers xmlns="81a6699d-5f58-419a-9c37-616cdf99ee67">
      <UserInfo>
        <DisplayName>Trotsenburg, Robin</DisplayName>
        <AccountId>249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CBFFFB1E2D56448AD7F1411E0EE218" ma:contentTypeVersion="15" ma:contentTypeDescription="Een nieuw document maken." ma:contentTypeScope="" ma:versionID="8ce107078aad39a3b8e38fddcd8a4dcf">
  <xsd:schema xmlns:xsd="http://www.w3.org/2001/XMLSchema" xmlns:xs="http://www.w3.org/2001/XMLSchema" xmlns:p="http://schemas.microsoft.com/office/2006/metadata/properties" xmlns:ns2="456f1d19-5db4-473f-838d-f7f074e08009" xmlns:ns3="81a6699d-5f58-419a-9c37-616cdf99ee67" targetNamespace="http://schemas.microsoft.com/office/2006/metadata/properties" ma:root="true" ma:fieldsID="a7e0438e6daaebda28a718ce42dbfb54" ns2:_="" ns3:_="">
    <xsd:import namespace="456f1d19-5db4-473f-838d-f7f074e08009"/>
    <xsd:import namespace="81a6699d-5f58-419a-9c37-616cdf99ee6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f1d19-5db4-473f-838d-f7f074e0800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Afbeeldingtags" ma:readOnly="false" ma:fieldId="{5cf76f15-5ced-4ddc-b409-7134ff3c332f}" ma:taxonomyMulti="true" ma:sspId="425ec6a0-244e-4cb9-ab66-ebcbcfe305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6699d-5f58-419a-9c37-616cdf99ee6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6052929-fcf1-4a5d-acc1-91e88e4b3fef}" ma:internalName="TaxCatchAll" ma:showField="CatchAllData" ma:web="81a6699d-5f58-419a-9c37-616cdf99e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AF47AC-B7E9-47F6-8D98-7B8C59D8415E}">
  <ds:schemaRefs>
    <ds:schemaRef ds:uri="http://schemas.openxmlformats.org/package/2006/metadata/core-properties"/>
    <ds:schemaRef ds:uri="456f1d19-5db4-473f-838d-f7f074e08009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81a6699d-5f58-419a-9c37-616cdf99ee67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B778811-2933-493A-969A-58AE80356D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3D708-167B-4B3B-B7D3-0546C46672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6f1d19-5db4-473f-838d-f7f074e08009"/>
    <ds:schemaRef ds:uri="81a6699d-5f58-419a-9c37-616cdf99ee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2025-2028</vt:lpstr>
    </vt:vector>
  </TitlesOfParts>
  <Manager/>
  <Company>Gemeente Utrecht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Schoonderbeek, Gemma</dc:creator>
  <cp:keywords/>
  <dc:description/>
  <cp:lastModifiedBy>Trotsenburg, Robin</cp:lastModifiedBy>
  <cp:revision/>
  <dcterms:created xsi:type="dcterms:W3CDTF">2023-01-17T10:23:21Z</dcterms:created>
  <dcterms:modified xsi:type="dcterms:W3CDTF">2024-03-29T09:48:59Z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0x01010028CBFFFB1E2D56448AD7F1411E0EE218</vt:lpwstr>
  </property>
  <property fmtid="{D5CDD505-2E9C-101B-9397-08002B2CF9AE}" pid="3" name="MediaServiceImageTags">
    <vt:lpwstr/>
  </property>
</Properties>
</file>