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Mijn Documenten\"/>
    </mc:Choice>
  </mc:AlternateContent>
  <xr:revisionPtr revIDLastSave="0" documentId="8_{CC6CE7ED-49F5-4307-B3F4-E13630AAFFEE}" xr6:coauthVersionLast="44" xr6:coauthVersionMax="44" xr10:uidLastSave="{00000000-0000-0000-0000-000000000000}"/>
  <bookViews>
    <workbookView xWindow="-120" yWindow="-120" windowWidth="19440" windowHeight="11640" xr2:uid="{5E53799E-4E0A-4783-8B14-B1B8CBDF8E66}"/>
  </bookViews>
  <sheets>
    <sheet name="Blad2" sheetId="2" r:id="rId1"/>
  </sheets>
  <definedNames>
    <definedName name="_xlnm._FilterDatabase" localSheetId="0" hidden="1">Blad2!$A$10:$B$15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3" i="2" l="1"/>
  <c r="N90" i="2" l="1"/>
  <c r="C94" i="2" l="1"/>
  <c r="B99" i="2"/>
  <c r="C99" i="2"/>
  <c r="O115" i="2"/>
  <c r="O116" i="2" s="1"/>
  <c r="O117" i="2" s="1"/>
  <c r="O110" i="2"/>
  <c r="P121" i="2" s="1"/>
  <c r="J110" i="2"/>
  <c r="O109" i="2"/>
  <c r="J109" i="2"/>
  <c r="N87" i="2" l="1"/>
  <c r="A175" i="2"/>
  <c r="J112" i="2"/>
  <c r="K121" i="2"/>
  <c r="O112" i="2"/>
  <c r="K120" i="2"/>
  <c r="P120" i="2"/>
  <c r="P119" i="2"/>
  <c r="O111" i="2"/>
  <c r="O119" i="2" l="1"/>
  <c r="O121" i="2"/>
  <c r="J115" i="2"/>
  <c r="J116" i="2" s="1"/>
  <c r="B109" i="2"/>
  <c r="B71" i="2"/>
  <c r="B67" i="2"/>
  <c r="C60" i="2"/>
  <c r="B60" i="2"/>
  <c r="C57" i="2"/>
  <c r="B57" i="2"/>
  <c r="C43" i="2"/>
  <c r="B43" i="2"/>
  <c r="C37" i="2"/>
  <c r="B37" i="2"/>
  <c r="C33" i="2"/>
  <c r="B33" i="2"/>
  <c r="Q120" i="2" l="1"/>
  <c r="O120" i="2" s="1"/>
  <c r="O122" i="2" s="1"/>
  <c r="K119" i="2"/>
  <c r="J111" i="2"/>
  <c r="J121" i="2" s="1"/>
  <c r="J117" i="2"/>
  <c r="C71" i="2"/>
  <c r="B44" i="2"/>
  <c r="B62" i="2" s="1"/>
  <c r="C44" i="2"/>
  <c r="C62" i="2" s="1"/>
  <c r="B73" i="2"/>
  <c r="C67" i="2"/>
  <c r="C73" i="2" s="1"/>
  <c r="J119" i="2" l="1"/>
  <c r="B75" i="2"/>
  <c r="C75" i="2"/>
  <c r="B101" i="2" l="1"/>
  <c r="B94" i="2"/>
  <c r="N86" i="2"/>
  <c r="N88" i="2" s="1"/>
  <c r="N89" i="2" s="1"/>
  <c r="N92" i="2" s="1"/>
  <c r="C101" i="2"/>
  <c r="L120" i="2"/>
  <c r="O124" i="2" l="1"/>
  <c r="J120" i="2"/>
  <c r="J122" i="2" s="1"/>
  <c r="J124" i="2" l="1"/>
  <c r="J130" i="2" s="1"/>
  <c r="O130" i="2"/>
  <c r="O129" i="2"/>
  <c r="O125" i="2"/>
  <c r="J125" i="2"/>
  <c r="J126" i="2" s="1"/>
  <c r="J131" i="2" s="1"/>
  <c r="J129" i="2" l="1"/>
  <c r="O126" i="2"/>
  <c r="O131" i="2" s="1"/>
  <c r="O132" i="2" s="1"/>
  <c r="J127" i="2"/>
  <c r="J132" i="2"/>
  <c r="J135" i="2" l="1"/>
  <c r="J144" i="2" s="1"/>
  <c r="O135" i="2"/>
  <c r="O144" i="2" s="1"/>
  <c r="O146" i="2" s="1"/>
  <c r="O147" i="2" s="1"/>
  <c r="O127" i="2"/>
  <c r="C117" i="2" l="1"/>
  <c r="B118" i="2" l="1"/>
  <c r="B11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Sluijs, Willem van der</author>
  </authors>
  <commentList>
    <comment ref="B23" authorId="0" shapeId="0" xr:uid="{D9BE94A9-F55C-4B91-903D-4672A0DB392C}">
      <text>
        <r>
          <rPr>
            <sz val="9"/>
            <color indexed="81"/>
            <rFont val="Tahoma"/>
            <family val="2"/>
          </rPr>
          <t xml:space="preserve">Hier kunt u de begroting aanhouden zoals deze door uw bestuur voor aanvang van 2020 is goed gekeurd voor de periode 12 maart - 31 december 2020.
</t>
        </r>
      </text>
    </comment>
    <comment ref="A46" authorId="0" shapeId="0" xr:uid="{5F526B37-561A-412E-938E-15A7C7CDD7C9}">
      <text>
        <r>
          <rPr>
            <sz val="9"/>
            <color indexed="81"/>
            <rFont val="Tahoma"/>
            <family val="2"/>
          </rPr>
          <t>Hier kunnen de subsidiebedragen worden opgenomen die vanuit de reguliere regelingen van de landelijke fondsen zijn verstrekt. 
De bijdragen die mogelijk zijn verstrekt vanuit het aanvullende steunpakket van Het Rijk kunnen worden opgenomen in regel 86 t.m 93 van dit formulier.</t>
        </r>
      </text>
    </comment>
    <comment ref="A96" authorId="0" shapeId="0" xr:uid="{48FDCA0B-566A-4D15-96FB-CDB5E35F7107}">
      <text>
        <r>
          <rPr>
            <sz val="9"/>
            <color indexed="81"/>
            <rFont val="Tahoma"/>
            <family val="2"/>
          </rPr>
          <t xml:space="preserve">Onderstaande tegemoetkomingen (publiek en privaat) worden beoordeeld als co-financieringsbijdrage zoals benoemd als voorwaarde in artikel 3 van de subsidieregeling. Opgevoerde bedragen dienen reeds te zijn toegezegd door partijen. 
Mocht u ook een beroep doen op de overbruggingsregeling Cultuur en Erfgoed van de provincie Utrecht dan kunt u het aangevraagde bedrag bij deze regeling opvoeren in cel B103 en </t>
        </r>
        <r>
          <rPr>
            <u/>
            <sz val="9"/>
            <color indexed="81"/>
            <rFont val="Tahoma"/>
            <family val="2"/>
          </rPr>
          <t>buiten</t>
        </r>
        <r>
          <rPr>
            <sz val="9"/>
            <color indexed="81"/>
            <rFont val="Tahoma"/>
            <family val="2"/>
          </rPr>
          <t xml:space="preserve"> deze begroting laten.
De gemeente en de provincie zullen na sluiting van de regelingen in onderling overleg treden over de tegemoetkoming aan instellingen die bij beide regelingen een aanvraag hebben ingediend.</t>
        </r>
      </text>
    </comment>
    <comment ref="B103" authorId="0" shapeId="0" xr:uid="{091445A6-15B4-488F-A159-28FAD978210B}">
      <text>
        <r>
          <rPr>
            <sz val="9"/>
            <color indexed="81"/>
            <rFont val="Tahoma"/>
            <family val="2"/>
          </rPr>
          <t xml:space="preserve">Indien u een aanvraag heb ingediend bij de overbruggingsregeling Cultuur en Erfgoed van de provincie Utrecht dan kunt u hier het aangevraagde bedrag bij de provincie opvoeren.
</t>
        </r>
      </text>
    </comment>
    <comment ref="A113" authorId="0" shapeId="0" xr:uid="{6807341D-43FA-4D23-B09D-9A8B5645802B}">
      <text>
        <r>
          <rPr>
            <sz val="9"/>
            <color indexed="81"/>
            <rFont val="Tahoma"/>
            <family val="2"/>
          </rPr>
          <t>De eigen inkomsten betreffen alle inkomsten m.u.v. publieke subsidiebijdragen.</t>
        </r>
      </text>
    </comment>
    <comment ref="B117" authorId="0" shapeId="0" xr:uid="{64849E2E-DCCB-40CA-871D-5BBC2DF14F5A}">
      <text>
        <r>
          <rPr>
            <sz val="9"/>
            <color indexed="81"/>
            <rFont val="Tahoma"/>
            <family val="2"/>
          </rPr>
          <t>Dit is het subsidiebedrag dat maximaal kan worden toegekend.
Dit betreft uw geraamde tekort 2020 na inzet van uw algemene reserve conform artikel 9 van de subsidieregeling. Voor niet gesubsidieerde instellingen is het max. aan te vragen bedrag gemaximaliseerd op €300.000. Niet gesubsidieerde instellingen dienen tevens
te voldoen aan het criterium van 25% co-financiering (zie artikel 3 van de subsidieregeling).
let op; het maximaal aan te vragen subsidiebedrag wordt pas berekend op het moment dat de kopgegevens onder kopje 'algemeen' en de onderdelen 1, 2 en 3 volledig zijn ingevuld.
Onder aan dit format is een  praktijkvoorbeeld opgenomen ter illustratie van de berekening van het maximaal toe te kennen subsidiebedrag.</t>
        </r>
      </text>
    </comment>
    <comment ref="A126" authorId="0" shapeId="0" xr:uid="{55AADD15-B4D1-485E-A750-B824804FE6BF}">
      <text>
        <r>
          <rPr>
            <sz val="9"/>
            <color indexed="81"/>
            <rFont val="Tahoma"/>
            <family val="2"/>
          </rPr>
          <t>In dit blok beschrijft u de doorgevoerde maatregelen om de kosten te beperken in 2020.</t>
        </r>
      </text>
    </comment>
    <comment ref="A138" authorId="0" shapeId="0" xr:uid="{A8467EE5-C8E3-4448-A8CF-01BA60D198A5}">
      <text>
        <r>
          <rPr>
            <sz val="9"/>
            <color indexed="81"/>
            <rFont val="Tahoma"/>
            <family val="2"/>
          </rPr>
          <t>In dit blok is ruimte om zo nodig nader in te gaan op doorgevoerde maatregelen.</t>
        </r>
      </text>
    </comment>
    <comment ref="A146" authorId="0" shapeId="0" xr:uid="{513E0A6F-E068-46BD-95BB-F1868D95482B}">
      <text>
        <r>
          <rPr>
            <sz val="9"/>
            <color indexed="81"/>
            <rFont val="Tahoma"/>
            <family val="2"/>
          </rPr>
          <t>In dit blok beschrijft u bondig uw kernactiviteiten in de 2e helft van 2020.</t>
        </r>
      </text>
    </comment>
    <comment ref="A158" authorId="0" shapeId="0" xr:uid="{D23E2E94-EDE7-44C1-8299-6A2CD681F60E}">
      <text>
        <r>
          <rPr>
            <sz val="9"/>
            <color indexed="81"/>
            <rFont val="Tahoma"/>
            <family val="2"/>
          </rPr>
          <t>In dit blok is ruimte om zo nodig nader in te gaan op uw activiteiten in de 2e helft van 2020.</t>
        </r>
      </text>
    </comment>
    <comment ref="A166" authorId="0" shapeId="0" xr:uid="{26B4CF94-9D73-44A4-BDF5-64ACD9CE343D}">
      <text>
        <r>
          <rPr>
            <sz val="9"/>
            <color indexed="81"/>
            <rFont val="Tahoma"/>
            <family val="2"/>
          </rPr>
          <t>In dit blok geeft u een specificatie van co-financieringsbijdragen zoals opgenomen in regel 97 en 98. Van de opgenomen bedragen dient u schriftelijke bevestigingen toe te voegen bij de aanvraag (zie artikel 7.3 van de subsidieregeling).</t>
        </r>
      </text>
    </comment>
    <comment ref="A175" authorId="0" shapeId="0" xr:uid="{F9C47469-B247-4CB1-B2C7-B442FA80101F}">
      <text>
        <r>
          <rPr>
            <sz val="9"/>
            <color indexed="81"/>
            <rFont val="Tahoma"/>
            <family val="2"/>
          </rPr>
          <t>het totaalbedrag van cel C173 dient overeen te komen met het totaal aan opgevoerde o-financieringsbijdragen in cel C99 van begroting 2020.</t>
        </r>
      </text>
    </comment>
    <comment ref="A177" authorId="0" shapeId="0" xr:uid="{E7B2F744-A7DE-4AF0-B08E-677ADD8F0AB1}">
      <text>
        <r>
          <rPr>
            <sz val="9"/>
            <color indexed="81"/>
            <rFont val="Tahoma"/>
            <family val="2"/>
          </rPr>
          <t>Mocht u geen aanspraak hebben kunnen maken op de reguliere tegemoetkomingen van het Rijk (NOW, TOGS en TVL), kunt u in dit blok kunt u een korte toelichting schrijven op de reden.</t>
        </r>
      </text>
    </comment>
  </commentList>
</comments>
</file>

<file path=xl/sharedStrings.xml><?xml version="1.0" encoding="utf-8"?>
<sst xmlns="http://schemas.openxmlformats.org/spreadsheetml/2006/main" count="194" uniqueCount="138">
  <si>
    <t>Naam instelling</t>
  </si>
  <si>
    <t>Contactpersoon</t>
  </si>
  <si>
    <t>Telefoonnummer contactpersoon</t>
  </si>
  <si>
    <t>E-mail contactpersoon</t>
  </si>
  <si>
    <t>FINANCIËN 2020</t>
  </si>
  <si>
    <t>1. EXPLOITATIE</t>
  </si>
  <si>
    <t>OORSPRONKELIJKE BEGROTING</t>
  </si>
  <si>
    <t>BATEN</t>
  </si>
  <si>
    <t>EIGEN INKOMSTEN</t>
  </si>
  <si>
    <t>Publieksinkomsten (kaartverkoop, recettes, uitkoop en partage)</t>
  </si>
  <si>
    <t>Verhuur</t>
  </si>
  <si>
    <t>Horeca</t>
  </si>
  <si>
    <t>Inkomsten educatie (binnenschools)</t>
  </si>
  <si>
    <t>Sponsorinkomsten</t>
  </si>
  <si>
    <t>Overige directe inkomsten</t>
  </si>
  <si>
    <t>Directe inkomsten</t>
  </si>
  <si>
    <t>Overige indirecte inkomsten</t>
  </si>
  <si>
    <t>Indirecte inkomsten</t>
  </si>
  <si>
    <t>Private middelen - particulieren incl. vriendenverenigingen</t>
  </si>
  <si>
    <t>Private middelen - bedrijven</t>
  </si>
  <si>
    <t>Private middelen - private fondsen</t>
  </si>
  <si>
    <t>Private middelen - overig</t>
  </si>
  <si>
    <t>Bijdragen uit private middelen</t>
  </si>
  <si>
    <t>TOTAAL EIGEN INKOMSTEN</t>
  </si>
  <si>
    <t xml:space="preserve">SUBSIDIES </t>
  </si>
  <si>
    <t xml:space="preserve">     Totaal structureel Rijk (BIS)</t>
  </si>
  <si>
    <t>Totaal structureel Provincie</t>
  </si>
  <si>
    <t>Totaal structureel Gemeente</t>
  </si>
  <si>
    <t>Fonds Podiumkunsten</t>
  </si>
  <si>
    <t>Fonds Cultuurparticipatie</t>
  </si>
  <si>
    <t>Mondriaanfonds</t>
  </si>
  <si>
    <t>Filmfonds</t>
  </si>
  <si>
    <t>Letterenfonds</t>
  </si>
  <si>
    <t>Fonds Creatieve industrie</t>
  </si>
  <si>
    <t>Totaal landelijke fondsen</t>
  </si>
  <si>
    <t>Totaal structureel publieke subsidie overig</t>
  </si>
  <si>
    <t>Totaal incidentele publieke subsidie</t>
  </si>
  <si>
    <t>TOTAAL SUBSIDIES</t>
  </si>
  <si>
    <t>TOTAAL BATEN</t>
  </si>
  <si>
    <t>LASTEN</t>
  </si>
  <si>
    <t>Beheerslasten materieel</t>
  </si>
  <si>
    <t>Beheerlasten personeel</t>
  </si>
  <si>
    <t>Beheerslasten totaal</t>
  </si>
  <si>
    <t>Activiteitslasten materieel</t>
  </si>
  <si>
    <t>Activiteitslasten personeel</t>
  </si>
  <si>
    <t xml:space="preserve"> Activiteitslasten totaal</t>
  </si>
  <si>
    <t>TOTAAL LASTEN</t>
  </si>
  <si>
    <t>NOW 1e termijn</t>
  </si>
  <si>
    <t>N.V.T.</t>
  </si>
  <si>
    <t>NOW 2e termijn</t>
  </si>
  <si>
    <t>TOGS (tegemoetkoming ondernemers getroffen sectoren)</t>
  </si>
  <si>
    <t>Aanvullende bijdrage Rijk (BIS)</t>
  </si>
  <si>
    <t>Aanvullende bijdrage Fonds Podiumkunsten</t>
  </si>
  <si>
    <t>Aanvullende bijdrage Fonds Cultuurparticipatie</t>
  </si>
  <si>
    <t>Aanvullende bijdrage Mondriaanfonds</t>
  </si>
  <si>
    <t>Aanvullende bijdrage Filmfonds</t>
  </si>
  <si>
    <t>Aanvullende bijdrage Letterenfonds</t>
  </si>
  <si>
    <t>Aanvullende bijdrage Provincie</t>
  </si>
  <si>
    <t>Aanvullende bijdrage Gemeente Utrecht</t>
  </si>
  <si>
    <t>2. BALANS - EIGEN VERMOGEN</t>
  </si>
  <si>
    <t>31.12.2019</t>
  </si>
  <si>
    <t>Algemene reserve</t>
  </si>
  <si>
    <t>Bestemmingsreserve(s)</t>
  </si>
  <si>
    <t>TOTAAL EIGEN VERMOGEN</t>
  </si>
  <si>
    <t>ACTUELE BEGROTING</t>
  </si>
  <si>
    <t>NOW 3e termijn</t>
  </si>
  <si>
    <t>OORSPRONKELIJKE BEGROTING 2020</t>
  </si>
  <si>
    <t>ACTUELE BEGROTING 2020</t>
  </si>
  <si>
    <t>Totaal eigen inkomsten 2018</t>
  </si>
  <si>
    <t>Totale baten 2018</t>
  </si>
  <si>
    <t>Totale baten 2019</t>
  </si>
  <si>
    <t>gem eigen inkomsten</t>
  </si>
  <si>
    <t>gem totale baten</t>
  </si>
  <si>
    <t>perc. Eigen inkomsten</t>
  </si>
  <si>
    <t>Totaal eigen inkomsten 2019</t>
  </si>
  <si>
    <t>perc. Alg. reserve/ gem. baten</t>
  </si>
  <si>
    <t>algemene reserve</t>
  </si>
  <si>
    <t>saldo</t>
  </si>
  <si>
    <t>minimaal 25-50%</t>
  </si>
  <si>
    <t>minimaal &gt; 50%</t>
  </si>
  <si>
    <t>&lt;25%</t>
  </si>
  <si>
    <t>eigen bijdrage</t>
  </si>
  <si>
    <t>verschil</t>
  </si>
  <si>
    <t>TVL 1e termijn (tegemoetkoming vaste lasten)</t>
  </si>
  <si>
    <t>TVL 2e termijn (tegemoetkoming vaste lasten)</t>
  </si>
  <si>
    <t>ALGEMEEN</t>
  </si>
  <si>
    <t>JA</t>
  </si>
  <si>
    <t>NEE</t>
  </si>
  <si>
    <t>EXPLOITATIESALDO VOOR TEGEMOETKOMINGEN</t>
  </si>
  <si>
    <t>TEGEMOETKOMINGEN OVERHEID - REGULIER</t>
  </si>
  <si>
    <t>TOTAAL TEGEMOETKOMINGEN</t>
  </si>
  <si>
    <t>EXPLOITATIESALDO NA TEGEMOETKOMINGEN</t>
  </si>
  <si>
    <t>Verwacht aantal activiteiten - periode 1 juni t.m. 31 december 2020</t>
  </si>
  <si>
    <t>Verwacht aantal bezoekers - periode 1 juni t.m. 31 december 2020</t>
  </si>
  <si>
    <t>Zo ja; in het kader van welke subsidieregeling?</t>
  </si>
  <si>
    <t>3. KENGETALLEN - FINANCIËN</t>
  </si>
  <si>
    <t>4. KENGETALLEN - ACTIVITEITEN</t>
  </si>
  <si>
    <t>5.1 TOELICHTING - maatregelen</t>
  </si>
  <si>
    <t xml:space="preserve">Donaties </t>
  </si>
  <si>
    <t>max. aan te vragen</t>
  </si>
  <si>
    <t>Ontvangt u in 2021 een meerjarensubsidie van de Gemeente Utrecht</t>
  </si>
  <si>
    <t>Onder welke sector valt uw instelling</t>
  </si>
  <si>
    <t>CULTUUR</t>
  </si>
  <si>
    <t>ERFGOED</t>
  </si>
  <si>
    <t>GESUBSIDIEERD</t>
  </si>
  <si>
    <t>NIET GESUBSIDIEERD</t>
  </si>
  <si>
    <t>CO-FINANCIERING</t>
  </si>
  <si>
    <t>Private partijen</t>
  </si>
  <si>
    <t xml:space="preserve">Publieke partijen </t>
  </si>
  <si>
    <t>TEGEMOETKOMINGEN OVERHEID - AANVULLEND STEUNPAKKET</t>
  </si>
  <si>
    <t>25% CO-FINANCIERING</t>
  </si>
  <si>
    <t>minimaal 25%</t>
  </si>
  <si>
    <t>5 = GESUBSIDIEERD 6 = VOLDOET AAN COFINANCIERING 0 = VOLDOET NIET AAN CO-FINANCIERING</t>
  </si>
  <si>
    <t>1 = gesubsidieerd 0 = niet gesubsidieerd</t>
  </si>
  <si>
    <t>TOTAAL CO-FINANCIERING</t>
  </si>
  <si>
    <t>5.2 TOELICHTING - activiteiten 2e helft 2020</t>
  </si>
  <si>
    <t>5.3 TOELICHTING - cofinanciering</t>
  </si>
  <si>
    <t>5.4 TOELICHTING - reguliere tegemoetkomingen Rijk</t>
  </si>
  <si>
    <t xml:space="preserve">FORMAT COMPENSATIE TEKORT COVID -19 </t>
  </si>
  <si>
    <t xml:space="preserve">BIJ SOMMIGE ONDERDELEN IS MET EEN OPMERKING IN DE KANTLIJN EEN KORTE TOELICHTING GEGEVEN. WE WILLEN U VRAGEN DEZE TOELICHTING GOED DOOR TE NEMEN VOORDAT U HET BETREFFENDE ONDERDEEL INVULT. </t>
  </si>
  <si>
    <t>1.</t>
  </si>
  <si>
    <t>2.</t>
  </si>
  <si>
    <t>3.</t>
  </si>
  <si>
    <t>TOELICHTING</t>
  </si>
  <si>
    <t xml:space="preserve">OMSCHRIJVING </t>
  </si>
  <si>
    <t>4.</t>
  </si>
  <si>
    <t>5.</t>
  </si>
  <si>
    <t>MAXIMAAL TOE TE KENNEN SUBSIDIEBEDRAG</t>
  </si>
  <si>
    <t>5.5 TOELICHTING - aanvullende op- of aanmerkingen</t>
  </si>
  <si>
    <t>VOORBEELD BEREKENING MAXIMAAL TOE TE KENNEN SUBSIDIEBEDRAG</t>
  </si>
  <si>
    <t>AANGEVRAAGD BEDRAG PROVINCIE UTRECHT - OVERBRUGGINGSREGELING CULTUUR EN ERFGOED</t>
  </si>
  <si>
    <t>BEDRAG</t>
  </si>
  <si>
    <t xml:space="preserve">NAAM </t>
  </si>
  <si>
    <t>totaal co-financiering</t>
  </si>
  <si>
    <t>12 maart t.m. 31 december 2020</t>
  </si>
  <si>
    <r>
      <rPr>
        <u/>
        <sz val="10"/>
        <color theme="1"/>
        <rFont val="Calibri"/>
        <family val="2"/>
        <scheme val="minor"/>
      </rPr>
      <t>praktijkvoorbeeld - instelling X</t>
    </r>
    <r>
      <rPr>
        <sz val="10"/>
        <color theme="1"/>
        <rFont val="Calibri"/>
        <family val="2"/>
        <scheme val="minor"/>
      </rPr>
      <t xml:space="preserve">
- het verwachte negatief resultaat 2020 bedraagt €300.000
- de algemene reserve ultimo 2019 bedraagt €110.000
- de gemiddele totale baten 2018 en 2019 bedragen €1.000.000
- de gemiddele eigen inkomsten 2018/2019 bedragen €600.000
- maximaal toe te kennen subsidiebedrag bedraagt</t>
    </r>
    <r>
      <rPr>
        <b/>
        <sz val="10"/>
        <color theme="1"/>
        <rFont val="Calibri"/>
        <family val="2"/>
        <scheme val="minor"/>
      </rPr>
      <t xml:space="preserve"> €290.000
</t>
    </r>
    <r>
      <rPr>
        <sz val="10"/>
        <color theme="1"/>
        <rFont val="Calibri"/>
        <family val="2"/>
        <scheme val="minor"/>
      </rPr>
      <t xml:space="preserve">
Zonder rekening te houden met de bandbreedtes die in artikel 9 van de subsidieregeling zijn opgenomen voor limitering van eigen inbreng zou het maximaal toe te kennen subsidiebedrag voor instelling X uit komen op €272.500. Dit bedrag komt tot stand door 25% van de algemene reserve eind 2019 ad €110.000 te salderen van het verwachte tekort 2020 van €300.000 (€300.000 -/- 25% van €110.000 = €272.500). 
Echter instelling X heeft een eigen inkomstenpercentage van 60% (€600.000 van €1.000.000 = 60%) en valt hiermee in de categorie dat een wenselijke algemene reserve minimaal 10% van de totale baten bedraagt. Met een gemiddelde totale baten in 2018/2019 van €1.000.000 komt het minimale wenselijke bedrag aan algemene reserve dan uit op €100.000 (10% van €1.000.000 = €100.000). Met een werkelijk bedrag aan algemene reserve eind 2019 van €110.000 bedraagt de eigen inbreng ter compensatie van het tekort dan €10.000 (€110.000 -/- €100.000 = €10.000). Het maximaal toe te kennen subsidiebedrag komt hiermee uit op €290.000 (€300.00 -/- €10.000 = €290.000)</t>
    </r>
  </si>
  <si>
    <t xml:space="preserve">TOELICHTING: IN HET FORMAT HOEFT U ENKEL DE GRIJS GEARCEERDE CELLEN IN TE VULLEN. DE OVERIGE CELLEN ZIJN VOOR INVULLEN GEBLOKKEERD. </t>
  </si>
  <si>
    <t xml:space="preserve">LET OP; HET FORMAT LOOPT DOOR T.M. REGEL 196 (CATEGORIE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</si>
</sst>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u/>
      <sz val="9"/>
      <color theme="10"/>
      <name val="Lucida Sans Unicode"/>
      <family val="2"/>
    </font>
    <font>
      <u/>
      <sz val="10"/>
      <color theme="10"/>
      <name val="Calibri"/>
      <family val="2"/>
      <scheme val="minor"/>
    </font>
    <font>
      <b/>
      <sz val="10"/>
      <color theme="0"/>
      <name val="Calibri"/>
      <family val="2"/>
      <scheme val="minor"/>
    </font>
    <font>
      <sz val="10"/>
      <color rgb="FF000000"/>
      <name val="Calibri"/>
      <family val="2"/>
      <scheme val="minor"/>
    </font>
    <font>
      <b/>
      <u/>
      <sz val="10"/>
      <color theme="1"/>
      <name val="Calibri"/>
      <family val="2"/>
      <scheme val="minor"/>
    </font>
    <font>
      <b/>
      <sz val="10"/>
      <color rgb="FFFF0000"/>
      <name val="Calibri"/>
      <family val="2"/>
      <scheme val="minor"/>
    </font>
    <font>
      <b/>
      <sz val="10"/>
      <color theme="1"/>
      <name val="Calibri"/>
      <family val="2"/>
      <scheme val="minor"/>
    </font>
    <font>
      <sz val="10"/>
      <color rgb="FFFF0000"/>
      <name val="Calibri"/>
      <family val="2"/>
      <scheme val="minor"/>
    </font>
    <font>
      <sz val="10"/>
      <color theme="0"/>
      <name val="Calibri"/>
      <family val="2"/>
      <scheme val="minor"/>
    </font>
    <font>
      <sz val="9"/>
      <color indexed="81"/>
      <name val="Tahoma"/>
      <family val="2"/>
    </font>
    <font>
      <u/>
      <sz val="10"/>
      <color theme="1"/>
      <name val="Calibri"/>
      <family val="2"/>
      <scheme val="minor"/>
    </font>
    <font>
      <sz val="11"/>
      <color theme="0"/>
      <name val="Calibri"/>
      <family val="2"/>
      <scheme val="minor"/>
    </font>
    <font>
      <sz val="11"/>
      <name val="Calibri"/>
      <family val="2"/>
      <scheme val="minor"/>
    </font>
    <font>
      <sz val="11"/>
      <color rgb="FFFF0000"/>
      <name val="Calibri"/>
      <family val="2"/>
      <scheme val="minor"/>
    </font>
    <font>
      <u/>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dashDot">
        <color indexed="64"/>
      </bottom>
      <diagonal/>
    </border>
    <border>
      <left/>
      <right/>
      <top/>
      <bottom style="dashDot">
        <color indexed="64"/>
      </bottom>
      <diagonal/>
    </border>
    <border>
      <left style="thin">
        <color indexed="64"/>
      </left>
      <right/>
      <top/>
      <bottom style="dashDot">
        <color indexed="64"/>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1" fillId="0" borderId="0"/>
  </cellStyleXfs>
  <cellXfs count="161">
    <xf numFmtId="0" fontId="0" fillId="0" borderId="0" xfId="0"/>
    <xf numFmtId="0" fontId="3" fillId="2" borderId="2" xfId="0" applyFont="1" applyFill="1" applyBorder="1"/>
    <xf numFmtId="0" fontId="3" fillId="2" borderId="3" xfId="0" applyFont="1" applyFill="1" applyBorder="1"/>
    <xf numFmtId="0" fontId="3" fillId="2" borderId="4" xfId="0" applyFont="1" applyFill="1" applyBorder="1"/>
    <xf numFmtId="0" fontId="4" fillId="3" borderId="4" xfId="0" applyFont="1" applyFill="1" applyBorder="1" applyProtection="1">
      <protection locked="0"/>
    </xf>
    <xf numFmtId="0" fontId="7" fillId="3" borderId="4" xfId="2" applyFont="1" applyFill="1" applyBorder="1" applyProtection="1">
      <protection locked="0"/>
    </xf>
    <xf numFmtId="0" fontId="4" fillId="2" borderId="3" xfId="0" applyFont="1" applyFill="1" applyBorder="1" applyAlignment="1">
      <alignment wrapText="1"/>
    </xf>
    <xf numFmtId="0" fontId="11" fillId="2" borderId="3" xfId="0" applyFont="1" applyFill="1" applyBorder="1" applyAlignment="1">
      <alignment vertical="center"/>
    </xf>
    <xf numFmtId="0" fontId="12" fillId="2" borderId="5"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righ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vertical="center" wrapText="1"/>
    </xf>
    <xf numFmtId="41" fontId="12" fillId="2" borderId="9" xfId="0" applyNumberFormat="1" applyFont="1" applyFill="1" applyBorder="1" applyAlignment="1">
      <alignment vertical="center" wrapText="1"/>
    </xf>
    <xf numFmtId="0" fontId="3" fillId="2" borderId="9" xfId="0" applyFont="1" applyFill="1" applyBorder="1" applyAlignment="1">
      <alignment horizontal="left" vertical="center" wrapText="1" indent="1"/>
    </xf>
    <xf numFmtId="41" fontId="3" fillId="3" borderId="9" xfId="0" applyNumberFormat="1" applyFont="1" applyFill="1" applyBorder="1" applyAlignment="1" applyProtection="1">
      <alignment vertical="center" wrapText="1"/>
      <protection locked="0"/>
    </xf>
    <xf numFmtId="41" fontId="3" fillId="2" borderId="4" xfId="0" applyNumberFormat="1" applyFont="1" applyFill="1" applyBorder="1" applyAlignment="1">
      <alignment vertical="center" wrapText="1"/>
    </xf>
    <xf numFmtId="41" fontId="3" fillId="2" borderId="9" xfId="0" applyNumberFormat="1" applyFont="1" applyFill="1" applyBorder="1" applyAlignment="1">
      <alignment vertical="center" wrapText="1"/>
    </xf>
    <xf numFmtId="41" fontId="3" fillId="0" borderId="4" xfId="0" applyNumberFormat="1" applyFont="1" applyBorder="1" applyAlignment="1">
      <alignment vertical="center" wrapText="1"/>
    </xf>
    <xf numFmtId="41" fontId="3" fillId="3" borderId="7" xfId="0" applyNumberFormat="1" applyFont="1" applyFill="1" applyBorder="1" applyAlignment="1" applyProtection="1">
      <alignment vertical="center" wrapText="1"/>
      <protection locked="0"/>
    </xf>
    <xf numFmtId="0" fontId="3" fillId="2" borderId="7" xfId="0" applyFont="1" applyFill="1" applyBorder="1" applyAlignment="1">
      <alignment vertical="center" wrapText="1"/>
    </xf>
    <xf numFmtId="41" fontId="3" fillId="2" borderId="7" xfId="0" applyNumberFormat="1" applyFont="1" applyFill="1" applyBorder="1" applyAlignment="1">
      <alignment vertical="center" wrapText="1"/>
    </xf>
    <xf numFmtId="0" fontId="3" fillId="2" borderId="9" xfId="0" applyFont="1" applyFill="1" applyBorder="1" applyAlignment="1">
      <alignment horizontal="left" vertical="center" wrapText="1" indent="3"/>
    </xf>
    <xf numFmtId="41" fontId="3" fillId="3" borderId="3" xfId="0" applyNumberFormat="1" applyFont="1" applyFill="1" applyBorder="1" applyAlignment="1" applyProtection="1">
      <alignment vertical="center" wrapText="1"/>
      <protection locked="0"/>
    </xf>
    <xf numFmtId="41" fontId="3" fillId="2" borderId="3" xfId="0" applyNumberFormat="1" applyFont="1" applyFill="1" applyBorder="1" applyAlignment="1">
      <alignment vertical="center" wrapText="1"/>
    </xf>
    <xf numFmtId="0" fontId="3" fillId="2" borderId="10" xfId="0" applyFont="1" applyFill="1" applyBorder="1" applyAlignment="1">
      <alignment vertical="center" wrapText="1"/>
    </xf>
    <xf numFmtId="41" fontId="3" fillId="2" borderId="10" xfId="0" applyNumberFormat="1" applyFont="1" applyFill="1" applyBorder="1" applyAlignment="1">
      <alignment vertical="center" wrapText="1"/>
    </xf>
    <xf numFmtId="0" fontId="12" fillId="2" borderId="7" xfId="0" applyFont="1" applyFill="1" applyBorder="1" applyAlignment="1">
      <alignment vertical="center" wrapText="1"/>
    </xf>
    <xf numFmtId="41" fontId="12" fillId="2" borderId="7" xfId="0" applyNumberFormat="1" applyFont="1" applyFill="1" applyBorder="1" applyAlignment="1">
      <alignment vertical="center" wrapText="1"/>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3" fillId="2" borderId="7" xfId="0" applyFont="1" applyFill="1" applyBorder="1" applyAlignment="1">
      <alignment horizontal="left" vertical="center" wrapText="1" indent="1"/>
    </xf>
    <xf numFmtId="0" fontId="12" fillId="2" borderId="10" xfId="0" applyFont="1" applyFill="1" applyBorder="1" applyAlignment="1">
      <alignment vertical="center" wrapText="1"/>
    </xf>
    <xf numFmtId="0" fontId="3" fillId="2" borderId="3" xfId="0" applyFont="1" applyFill="1" applyBorder="1" applyAlignment="1">
      <alignment vertical="center" wrapText="1"/>
    </xf>
    <xf numFmtId="41" fontId="3" fillId="2" borderId="11" xfId="0" applyNumberFormat="1" applyFont="1" applyFill="1" applyBorder="1" applyAlignment="1">
      <alignment vertical="center" wrapText="1"/>
    </xf>
    <xf numFmtId="0" fontId="12" fillId="2" borderId="4" xfId="0" applyFont="1" applyFill="1" applyBorder="1" applyAlignment="1">
      <alignment vertical="center" wrapText="1"/>
    </xf>
    <xf numFmtId="41" fontId="12" fillId="2" borderId="4" xfId="0" applyNumberFormat="1" applyFont="1" applyFill="1" applyBorder="1" applyAlignment="1">
      <alignment vertical="center" wrapText="1"/>
    </xf>
    <xf numFmtId="0" fontId="12" fillId="2" borderId="9" xfId="0" applyFont="1" applyFill="1" applyBorder="1" applyAlignment="1">
      <alignment vertical="center" wrapText="1"/>
    </xf>
    <xf numFmtId="41" fontId="3" fillId="2" borderId="9" xfId="0" applyNumberFormat="1" applyFont="1" applyFill="1" applyBorder="1" applyAlignment="1">
      <alignment horizontal="right" vertical="center" wrapText="1"/>
    </xf>
    <xf numFmtId="0" fontId="3" fillId="2" borderId="8" xfId="0" applyFont="1" applyFill="1" applyBorder="1" applyAlignment="1">
      <alignment horizontal="left" vertical="center" wrapText="1" indent="1"/>
    </xf>
    <xf numFmtId="41" fontId="3" fillId="2" borderId="8" xfId="0" applyNumberFormat="1" applyFont="1" applyFill="1" applyBorder="1" applyAlignment="1">
      <alignment vertical="center" wrapText="1"/>
    </xf>
    <xf numFmtId="0" fontId="3" fillId="2" borderId="10" xfId="0" applyFont="1" applyFill="1" applyBorder="1" applyAlignment="1">
      <alignment horizontal="left" vertical="center" wrapText="1" indent="1"/>
    </xf>
    <xf numFmtId="0" fontId="13" fillId="2" borderId="3" xfId="0" applyFont="1" applyFill="1" applyBorder="1" applyAlignment="1">
      <alignment vertical="center" wrapText="1"/>
    </xf>
    <xf numFmtId="41" fontId="3" fillId="3" borderId="9" xfId="0" applyNumberFormat="1" applyFont="1" applyFill="1" applyBorder="1" applyProtection="1">
      <protection locked="0"/>
    </xf>
    <xf numFmtId="41" fontId="3" fillId="3" borderId="7" xfId="0" applyNumberFormat="1" applyFont="1" applyFill="1" applyBorder="1" applyProtection="1">
      <protection locked="0"/>
    </xf>
    <xf numFmtId="0" fontId="12" fillId="2" borderId="4" xfId="0" applyFont="1" applyFill="1" applyBorder="1"/>
    <xf numFmtId="41" fontId="12" fillId="2" borderId="4" xfId="0" applyNumberFormat="1" applyFont="1" applyFill="1" applyBorder="1"/>
    <xf numFmtId="0" fontId="12" fillId="2" borderId="3" xfId="0" applyFont="1" applyFill="1" applyBorder="1"/>
    <xf numFmtId="0" fontId="3" fillId="2" borderId="4" xfId="0" applyFont="1" applyFill="1" applyBorder="1" applyAlignment="1">
      <alignment horizontal="center"/>
    </xf>
    <xf numFmtId="41" fontId="3" fillId="3" borderId="4" xfId="1" applyNumberFormat="1" applyFont="1" applyFill="1" applyBorder="1" applyProtection="1">
      <protection locked="0"/>
    </xf>
    <xf numFmtId="0" fontId="14" fillId="2" borderId="6" xfId="0" applyFont="1" applyFill="1" applyBorder="1"/>
    <xf numFmtId="0" fontId="14" fillId="2" borderId="13" xfId="0" applyFont="1" applyFill="1" applyBorder="1"/>
    <xf numFmtId="0" fontId="4" fillId="0" borderId="0" xfId="0" applyFont="1"/>
    <xf numFmtId="0" fontId="12" fillId="0" borderId="0" xfId="0" applyFont="1" applyAlignment="1">
      <alignment vertical="center"/>
    </xf>
    <xf numFmtId="0" fontId="3" fillId="0" borderId="0" xfId="0" applyFont="1"/>
    <xf numFmtId="0" fontId="5" fillId="0" borderId="0" xfId="0" applyFont="1"/>
    <xf numFmtId="0" fontId="0" fillId="2" borderId="2" xfId="0" applyFill="1" applyBorder="1"/>
    <xf numFmtId="0" fontId="0" fillId="2" borderId="12" xfId="0" applyFill="1" applyBorder="1"/>
    <xf numFmtId="0" fontId="3" fillId="2" borderId="0" xfId="0" applyFont="1" applyFill="1" applyBorder="1"/>
    <xf numFmtId="0" fontId="0" fillId="2" borderId="0" xfId="0" applyFill="1" applyBorder="1"/>
    <xf numFmtId="0" fontId="0" fillId="2" borderId="11" xfId="0" applyFill="1" applyBorder="1"/>
    <xf numFmtId="0" fontId="5" fillId="2" borderId="0" xfId="0" applyFont="1" applyFill="1" applyBorder="1"/>
    <xf numFmtId="0" fontId="8" fillId="2" borderId="0" xfId="0" applyFont="1" applyFill="1" applyBorder="1"/>
    <xf numFmtId="0" fontId="9" fillId="2" borderId="0" xfId="3" applyFont="1" applyFill="1" applyBorder="1" applyAlignment="1">
      <alignment vertical="center"/>
    </xf>
    <xf numFmtId="0" fontId="10" fillId="2" borderId="0" xfId="0" applyFont="1" applyFill="1" applyBorder="1" applyAlignment="1">
      <alignment horizontal="center"/>
    </xf>
    <xf numFmtId="41" fontId="13" fillId="2" borderId="0" xfId="0" applyNumberFormat="1" applyFont="1" applyFill="1" applyBorder="1" applyAlignment="1">
      <alignment horizontal="center" vertical="center" wrapText="1"/>
    </xf>
    <xf numFmtId="0" fontId="12" fillId="2" borderId="0" xfId="0" applyFont="1" applyFill="1" applyBorder="1"/>
    <xf numFmtId="9" fontId="12" fillId="2" borderId="0" xfId="1" applyFont="1" applyFill="1" applyBorder="1"/>
    <xf numFmtId="0" fontId="0" fillId="2" borderId="0" xfId="0" applyFill="1" applyBorder="1" applyAlignment="1">
      <alignment wrapText="1"/>
    </xf>
    <xf numFmtId="0" fontId="14" fillId="2" borderId="0" xfId="0" applyFont="1" applyFill="1" applyBorder="1"/>
    <xf numFmtId="0" fontId="0" fillId="2" borderId="13" xfId="0" applyFill="1" applyBorder="1"/>
    <xf numFmtId="0" fontId="0" fillId="2" borderId="14" xfId="0" applyFill="1" applyBorder="1"/>
    <xf numFmtId="41" fontId="12" fillId="2" borderId="0" xfId="0" applyNumberFormat="1" applyFont="1" applyFill="1" applyBorder="1"/>
    <xf numFmtId="41" fontId="3" fillId="0" borderId="0" xfId="0" applyNumberFormat="1" applyFont="1"/>
    <xf numFmtId="9" fontId="3" fillId="0" borderId="13" xfId="0" applyNumberFormat="1" applyFont="1" applyBorder="1"/>
    <xf numFmtId="41" fontId="3" fillId="0" borderId="13" xfId="0" applyNumberFormat="1" applyFont="1" applyBorder="1"/>
    <xf numFmtId="0" fontId="3" fillId="0" borderId="13" xfId="0" applyFont="1" applyBorder="1"/>
    <xf numFmtId="0" fontId="3" fillId="2" borderId="5" xfId="0" applyFont="1" applyFill="1" applyBorder="1" applyAlignment="1">
      <alignment vertical="center" wrapText="1"/>
    </xf>
    <xf numFmtId="0" fontId="12" fillId="0" borderId="5" xfId="0" applyFont="1" applyBorder="1"/>
    <xf numFmtId="41" fontId="2" fillId="0" borderId="16" xfId="0" applyNumberFormat="1" applyFont="1" applyBorder="1"/>
    <xf numFmtId="0" fontId="3" fillId="0" borderId="5" xfId="0" applyFont="1" applyBorder="1"/>
    <xf numFmtId="41" fontId="0" fillId="0" borderId="16" xfId="0" applyNumberFormat="1" applyFont="1" applyBorder="1"/>
    <xf numFmtId="41" fontId="0" fillId="0" borderId="0" xfId="0" applyNumberFormat="1"/>
    <xf numFmtId="0" fontId="3" fillId="0" borderId="0" xfId="0" applyFont="1" applyFill="1" applyBorder="1"/>
    <xf numFmtId="41" fontId="0" fillId="2" borderId="0" xfId="0" applyNumberFormat="1" applyFill="1" applyBorder="1"/>
    <xf numFmtId="0" fontId="3" fillId="2" borderId="0" xfId="0" applyFont="1" applyFill="1" applyBorder="1" applyProtection="1"/>
    <xf numFmtId="41" fontId="2" fillId="0" borderId="17" xfId="0" applyNumberFormat="1" applyFont="1" applyBorder="1"/>
    <xf numFmtId="0" fontId="3" fillId="2" borderId="7" xfId="0" applyFont="1" applyFill="1" applyBorder="1" applyAlignment="1">
      <alignment horizontal="left" vertical="center" wrapText="1" indent="3"/>
    </xf>
    <xf numFmtId="41" fontId="3" fillId="2" borderId="7" xfId="0" applyNumberFormat="1" applyFont="1" applyFill="1" applyBorder="1" applyAlignment="1">
      <alignment horizontal="right" vertical="center" wrapText="1"/>
    </xf>
    <xf numFmtId="9" fontId="0" fillId="0" borderId="0" xfId="1" applyFont="1"/>
    <xf numFmtId="0" fontId="0" fillId="0" borderId="13" xfId="0" applyBorder="1"/>
    <xf numFmtId="0" fontId="12" fillId="2" borderId="5" xfId="0" applyFont="1" applyFill="1" applyBorder="1"/>
    <xf numFmtId="41" fontId="3" fillId="3" borderId="8" xfId="1" applyNumberFormat="1" applyFont="1" applyFill="1" applyBorder="1" applyProtection="1">
      <protection locked="0"/>
    </xf>
    <xf numFmtId="41" fontId="12" fillId="2" borderId="17" xfId="0" applyNumberFormat="1" applyFont="1" applyFill="1" applyBorder="1"/>
    <xf numFmtId="41" fontId="2" fillId="0" borderId="0" xfId="0" applyNumberFormat="1" applyFont="1" applyBorder="1"/>
    <xf numFmtId="0" fontId="16" fillId="2" borderId="1" xfId="0" applyFont="1" applyFill="1" applyBorder="1" applyAlignment="1">
      <alignment vertical="center"/>
    </xf>
    <xf numFmtId="0" fontId="3" fillId="2" borderId="3" xfId="0" applyFont="1" applyFill="1" applyBorder="1" applyProtection="1"/>
    <xf numFmtId="0" fontId="3" fillId="0" borderId="4" xfId="0" applyFont="1" applyFill="1" applyBorder="1" applyAlignment="1" applyProtection="1">
      <alignment vertical="top" wrapText="1"/>
    </xf>
    <xf numFmtId="0" fontId="12" fillId="0" borderId="0" xfId="0" applyFont="1" applyBorder="1"/>
    <xf numFmtId="41" fontId="2" fillId="0" borderId="18" xfId="0" applyNumberFormat="1" applyFont="1" applyBorder="1"/>
    <xf numFmtId="0" fontId="3" fillId="0" borderId="0" xfId="0" applyFont="1" applyBorder="1"/>
    <xf numFmtId="41" fontId="0" fillId="0" borderId="0" xfId="0" applyNumberFormat="1" applyFont="1" applyBorder="1"/>
    <xf numFmtId="0" fontId="0" fillId="0" borderId="0" xfId="0" applyBorder="1"/>
    <xf numFmtId="41" fontId="3" fillId="0" borderId="0" xfId="0" applyNumberFormat="1" applyFont="1" applyBorder="1"/>
    <xf numFmtId="0" fontId="4" fillId="2" borderId="0" xfId="0" applyFont="1" applyFill="1" applyBorder="1"/>
    <xf numFmtId="0" fontId="18" fillId="2" borderId="0" xfId="0" applyFont="1" applyFill="1" applyBorder="1"/>
    <xf numFmtId="0" fontId="17" fillId="2" borderId="0" xfId="0" applyFont="1" applyFill="1" applyBorder="1"/>
    <xf numFmtId="41" fontId="14" fillId="2" borderId="0" xfId="0" applyNumberFormat="1" applyFont="1" applyFill="1" applyBorder="1"/>
    <xf numFmtId="0" fontId="3" fillId="2" borderId="20" xfId="0" applyFont="1" applyFill="1" applyBorder="1"/>
    <xf numFmtId="0" fontId="0" fillId="2" borderId="20" xfId="0" applyFill="1" applyBorder="1"/>
    <xf numFmtId="0" fontId="0" fillId="2" borderId="19" xfId="0" applyFill="1" applyBorder="1"/>
    <xf numFmtId="0" fontId="12" fillId="2" borderId="21" xfId="0" applyFont="1" applyFill="1" applyBorder="1"/>
    <xf numFmtId="0" fontId="12" fillId="2" borderId="20" xfId="0" applyFont="1" applyFill="1" applyBorder="1"/>
    <xf numFmtId="0" fontId="0" fillId="2" borderId="12" xfId="0" applyFill="1" applyBorder="1" applyAlignment="1">
      <alignment wrapText="1"/>
    </xf>
    <xf numFmtId="0" fontId="0" fillId="0" borderId="16" xfId="0" applyFill="1" applyBorder="1" applyAlignment="1" applyProtection="1">
      <alignment vertical="top" wrapText="1"/>
    </xf>
    <xf numFmtId="41" fontId="0" fillId="3" borderId="4" xfId="0" applyNumberFormat="1" applyFill="1" applyBorder="1" applyAlignment="1" applyProtection="1">
      <alignment vertical="top" wrapText="1"/>
      <protection locked="0"/>
    </xf>
    <xf numFmtId="0" fontId="0" fillId="2" borderId="0" xfId="0" applyFill="1" applyBorder="1" applyAlignment="1" applyProtection="1">
      <alignment vertical="top" wrapText="1"/>
    </xf>
    <xf numFmtId="41" fontId="0" fillId="2" borderId="0" xfId="0" applyNumberFormat="1" applyFill="1" applyBorder="1" applyAlignment="1" applyProtection="1">
      <alignment vertical="top" wrapText="1"/>
    </xf>
    <xf numFmtId="41" fontId="2" fillId="0" borderId="4" xfId="0" applyNumberFormat="1" applyFont="1" applyFill="1" applyBorder="1" applyAlignment="1" applyProtection="1">
      <alignment vertical="top" wrapText="1"/>
    </xf>
    <xf numFmtId="49" fontId="3" fillId="3" borderId="4" xfId="0" applyNumberFormat="1" applyFont="1" applyFill="1" applyBorder="1" applyProtection="1">
      <protection locked="0"/>
    </xf>
    <xf numFmtId="0" fontId="0" fillId="0" borderId="5" xfId="0" applyFill="1" applyBorder="1" applyAlignment="1" applyProtection="1">
      <alignment vertical="top" wrapText="1"/>
    </xf>
    <xf numFmtId="0" fontId="0" fillId="0" borderId="16" xfId="0" applyFill="1" applyBorder="1" applyAlignment="1" applyProtection="1">
      <alignment vertical="top" wrapText="1"/>
    </xf>
    <xf numFmtId="0" fontId="11" fillId="2" borderId="3" xfId="0" applyFont="1" applyFill="1" applyBorder="1" applyAlignment="1">
      <alignment horizontal="right" vertical="top"/>
    </xf>
    <xf numFmtId="0" fontId="19" fillId="0" borderId="0" xfId="0" applyFont="1" applyAlignment="1">
      <alignment horizontal="right" vertical="top"/>
    </xf>
    <xf numFmtId="0" fontId="0" fillId="3" borderId="5" xfId="0" applyFill="1" applyBorder="1" applyAlignment="1" applyProtection="1">
      <alignment vertical="top" wrapText="1"/>
      <protection locked="0"/>
    </xf>
    <xf numFmtId="0" fontId="0" fillId="0" borderId="16" xfId="0" applyBorder="1" applyAlignment="1" applyProtection="1">
      <alignment vertical="top" wrapText="1"/>
      <protection locked="0"/>
    </xf>
    <xf numFmtId="0" fontId="3" fillId="3" borderId="1" xfId="0" applyFont="1"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4" xfId="0" applyFill="1" applyBorder="1" applyAlignment="1" applyProtection="1">
      <alignment vertical="top" wrapText="1"/>
    </xf>
    <xf numFmtId="0" fontId="0" fillId="3" borderId="1" xfId="0" applyFill="1" applyBorder="1" applyAlignment="1" applyProtection="1">
      <alignment vertical="top" wrapText="1"/>
      <protection locked="0"/>
    </xf>
    <xf numFmtId="0" fontId="3" fillId="2" borderId="1" xfId="0" applyFont="1" applyFill="1" applyBorder="1" applyAlignment="1">
      <alignment wrapText="1"/>
    </xf>
    <xf numFmtId="0" fontId="0" fillId="0" borderId="2" xfId="0" applyBorder="1" applyAlignment="1">
      <alignment wrapText="1"/>
    </xf>
    <xf numFmtId="0" fontId="3" fillId="0" borderId="5" xfId="0" applyFont="1" applyFill="1" applyBorder="1" applyAlignment="1" applyProtection="1">
      <alignment vertical="top" wrapText="1"/>
    </xf>
    <xf numFmtId="0" fontId="3" fillId="0" borderId="16" xfId="0" applyFont="1" applyFill="1" applyBorder="1" applyAlignment="1" applyProtection="1">
      <alignment vertical="top" wrapText="1"/>
    </xf>
    <xf numFmtId="0" fontId="3" fillId="2" borderId="5" xfId="0" applyFont="1" applyFill="1" applyBorder="1" applyAlignment="1"/>
    <xf numFmtId="0" fontId="0" fillId="0" borderId="16" xfId="0" applyFont="1" applyBorder="1" applyAlignment="1"/>
    <xf numFmtId="0" fontId="3" fillId="0" borderId="1" xfId="0" applyFont="1" applyFill="1" applyBorder="1" applyAlignment="1" applyProtection="1">
      <alignment vertical="top" wrapText="1"/>
      <protection locked="0"/>
    </xf>
    <xf numFmtId="0" fontId="0" fillId="0" borderId="2" xfId="0" applyBorder="1" applyAlignment="1"/>
    <xf numFmtId="0" fontId="0" fillId="0" borderId="12" xfId="0" applyBorder="1" applyAlignment="1"/>
    <xf numFmtId="0" fontId="0" fillId="0" borderId="3" xfId="0" applyBorder="1" applyAlignment="1"/>
    <xf numFmtId="0" fontId="0" fillId="0" borderId="0" xfId="0" applyBorder="1" applyAlignment="1"/>
    <xf numFmtId="0" fontId="0" fillId="0" borderId="11" xfId="0" applyBorder="1" applyAlignment="1"/>
    <xf numFmtId="0" fontId="0" fillId="0" borderId="6" xfId="0" applyBorder="1" applyAlignment="1"/>
    <xf numFmtId="0" fontId="0" fillId="0" borderId="13" xfId="0" applyBorder="1" applyAlignment="1"/>
    <xf numFmtId="0" fontId="0" fillId="0" borderId="14" xfId="0" applyBorder="1" applyAlignment="1"/>
    <xf numFmtId="0" fontId="10" fillId="2" borderId="3" xfId="0" applyFont="1" applyFill="1" applyBorder="1" applyAlignment="1">
      <alignment horizontal="center"/>
    </xf>
    <xf numFmtId="0" fontId="10" fillId="2" borderId="0" xfId="0" applyFont="1" applyFill="1" applyBorder="1" applyAlignment="1">
      <alignment horizontal="center"/>
    </xf>
    <xf numFmtId="0" fontId="0" fillId="0" borderId="16" xfId="0" applyBorder="1" applyAlignment="1">
      <alignment wrapText="1"/>
    </xf>
    <xf numFmtId="0" fontId="3" fillId="2" borderId="5" xfId="0" applyFont="1" applyFill="1" applyBorder="1" applyAlignment="1">
      <alignment wrapText="1"/>
    </xf>
    <xf numFmtId="0" fontId="0" fillId="0" borderId="15" xfId="0" applyBorder="1" applyAlignment="1">
      <alignment wrapText="1"/>
    </xf>
  </cellXfs>
  <cellStyles count="4">
    <cellStyle name="Hyperlink" xfId="2" builtinId="8"/>
    <cellStyle name="Procent" xfId="1" builtinId="5"/>
    <cellStyle name="Standaard" xfId="0" builtinId="0"/>
    <cellStyle name="Standaard 2" xfId="3" xr:uid="{C795F5AB-3EE7-4EF5-B382-42086E63C4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6323C-CCCE-4D9F-A02F-1C9CEE76F026}">
  <dimension ref="A1:R369"/>
  <sheetViews>
    <sheetView tabSelected="1" workbookViewId="0">
      <selection activeCell="B10" sqref="B10"/>
    </sheetView>
  </sheetViews>
  <sheetFormatPr defaultRowHeight="15" x14ac:dyDescent="0.25"/>
  <cols>
    <col min="1" max="1" width="81.140625" style="56" customWidth="1"/>
    <col min="2" max="2" width="42.85546875" style="56" customWidth="1"/>
    <col min="3" max="3" width="37.5703125" style="56" customWidth="1"/>
    <col min="8" max="8" width="35.140625" customWidth="1"/>
    <col min="9" max="9" width="24.28515625" hidden="1" customWidth="1"/>
    <col min="10" max="10" width="16.85546875" hidden="1" customWidth="1"/>
    <col min="11" max="11" width="6.28515625" hidden="1" customWidth="1"/>
    <col min="12" max="12" width="14.7109375" hidden="1" customWidth="1"/>
    <col min="13" max="13" width="35.140625" hidden="1" customWidth="1"/>
    <col min="14" max="14" width="24.28515625" hidden="1" customWidth="1"/>
    <col min="15" max="15" width="21.42578125" hidden="1" customWidth="1"/>
    <col min="16" max="16" width="6.28515625" hidden="1" customWidth="1"/>
    <col min="17" max="17" width="14.7109375" hidden="1" customWidth="1"/>
    <col min="18" max="18" width="35.140625" hidden="1" customWidth="1"/>
    <col min="19" max="19" width="35.140625" customWidth="1"/>
    <col min="20" max="20" width="9.140625" customWidth="1"/>
  </cols>
  <sheetData>
    <row r="1" spans="1:7" x14ac:dyDescent="0.25">
      <c r="A1" s="97" t="s">
        <v>118</v>
      </c>
      <c r="B1" s="1"/>
      <c r="C1" s="1"/>
      <c r="D1" s="58"/>
      <c r="E1" s="58"/>
      <c r="F1" s="58"/>
      <c r="G1" s="59"/>
    </row>
    <row r="2" spans="1:7" x14ac:dyDescent="0.25">
      <c r="A2" s="31"/>
      <c r="B2" s="60"/>
      <c r="C2" s="60"/>
      <c r="D2" s="61"/>
      <c r="E2" s="61"/>
      <c r="F2" s="61"/>
      <c r="G2" s="62"/>
    </row>
    <row r="3" spans="1:7" x14ac:dyDescent="0.25">
      <c r="A3" s="2" t="s">
        <v>136</v>
      </c>
      <c r="B3" s="60"/>
      <c r="C3" s="60"/>
      <c r="D3" s="61"/>
      <c r="E3" s="61"/>
      <c r="F3" s="61"/>
      <c r="G3" s="62"/>
    </row>
    <row r="4" spans="1:7" x14ac:dyDescent="0.25">
      <c r="A4" s="2" t="s">
        <v>119</v>
      </c>
      <c r="B4" s="60"/>
      <c r="C4" s="60"/>
      <c r="D4" s="61"/>
      <c r="E4" s="61"/>
      <c r="F4" s="61"/>
      <c r="G4" s="62"/>
    </row>
    <row r="5" spans="1:7" x14ac:dyDescent="0.25">
      <c r="A5" s="2" t="s">
        <v>137</v>
      </c>
      <c r="B5" s="60"/>
      <c r="C5" s="60"/>
      <c r="D5" s="61"/>
      <c r="E5" s="61"/>
      <c r="F5" s="61"/>
      <c r="G5" s="62"/>
    </row>
    <row r="6" spans="1:7" x14ac:dyDescent="0.25">
      <c r="A6" s="2"/>
      <c r="B6" s="60"/>
      <c r="C6" s="60"/>
      <c r="D6" s="61"/>
      <c r="E6" s="61"/>
      <c r="F6" s="61"/>
      <c r="G6" s="62"/>
    </row>
    <row r="7" spans="1:7" x14ac:dyDescent="0.25">
      <c r="A7" s="156" t="s">
        <v>85</v>
      </c>
      <c r="B7" s="157"/>
      <c r="C7" s="66"/>
      <c r="D7" s="61"/>
      <c r="E7" s="61"/>
      <c r="F7" s="61"/>
      <c r="G7" s="62"/>
    </row>
    <row r="8" spans="1:7" x14ac:dyDescent="0.25">
      <c r="A8" s="2"/>
      <c r="B8" s="60"/>
      <c r="C8" s="60"/>
      <c r="D8" s="61"/>
      <c r="E8" s="61"/>
      <c r="F8" s="61"/>
      <c r="G8" s="62"/>
    </row>
    <row r="9" spans="1:7" x14ac:dyDescent="0.25">
      <c r="A9" s="2"/>
      <c r="B9" s="60"/>
      <c r="C9" s="60"/>
      <c r="D9" s="61"/>
      <c r="E9" s="61"/>
      <c r="F9" s="61"/>
      <c r="G9" s="62"/>
    </row>
    <row r="10" spans="1:7" x14ac:dyDescent="0.25">
      <c r="A10" s="3" t="s">
        <v>0</v>
      </c>
      <c r="B10" s="4"/>
      <c r="C10" s="63"/>
      <c r="D10" s="61"/>
      <c r="E10" s="61"/>
      <c r="F10" s="61"/>
      <c r="G10" s="62"/>
    </row>
    <row r="11" spans="1:7" x14ac:dyDescent="0.25">
      <c r="A11" s="3" t="s">
        <v>1</v>
      </c>
      <c r="B11" s="4"/>
      <c r="C11" s="63"/>
      <c r="D11" s="61"/>
      <c r="E11" s="61"/>
      <c r="F11" s="61"/>
      <c r="G11" s="62"/>
    </row>
    <row r="12" spans="1:7" x14ac:dyDescent="0.25">
      <c r="A12" s="3" t="s">
        <v>2</v>
      </c>
      <c r="B12" s="121"/>
      <c r="C12" s="63"/>
      <c r="D12" s="61"/>
      <c r="E12" s="61"/>
      <c r="F12" s="61"/>
      <c r="G12" s="62"/>
    </row>
    <row r="13" spans="1:7" x14ac:dyDescent="0.25">
      <c r="A13" s="3" t="s">
        <v>3</v>
      </c>
      <c r="B13" s="5"/>
      <c r="C13" s="63"/>
      <c r="D13" s="61"/>
      <c r="E13" s="61"/>
      <c r="F13" s="61"/>
      <c r="G13" s="62"/>
    </row>
    <row r="14" spans="1:7" x14ac:dyDescent="0.25">
      <c r="A14" s="3" t="s">
        <v>101</v>
      </c>
      <c r="B14" s="4"/>
      <c r="C14" s="63"/>
      <c r="D14" s="61"/>
      <c r="E14" s="61"/>
      <c r="F14" s="61"/>
      <c r="G14" s="62"/>
    </row>
    <row r="15" spans="1:7" x14ac:dyDescent="0.25">
      <c r="A15" s="3" t="s">
        <v>100</v>
      </c>
      <c r="B15" s="4"/>
      <c r="C15" s="63"/>
      <c r="D15" s="61"/>
      <c r="E15" s="61"/>
      <c r="F15" s="61"/>
      <c r="G15" s="62"/>
    </row>
    <row r="16" spans="1:7" x14ac:dyDescent="0.25">
      <c r="A16" s="3" t="s">
        <v>94</v>
      </c>
      <c r="B16" s="5"/>
      <c r="C16" s="63"/>
      <c r="D16" s="61"/>
      <c r="E16" s="61"/>
      <c r="F16" s="61"/>
      <c r="G16" s="62"/>
    </row>
    <row r="17" spans="1:7" x14ac:dyDescent="0.25">
      <c r="A17" s="6"/>
      <c r="B17" s="64"/>
      <c r="C17" s="64"/>
      <c r="D17" s="61"/>
      <c r="E17" s="61"/>
      <c r="F17" s="61"/>
      <c r="G17" s="62"/>
    </row>
    <row r="18" spans="1:7" x14ac:dyDescent="0.25">
      <c r="A18" s="6"/>
      <c r="B18" s="64"/>
      <c r="C18" s="64"/>
      <c r="D18" s="61"/>
      <c r="E18" s="61"/>
      <c r="F18" s="61"/>
      <c r="G18" s="62"/>
    </row>
    <row r="19" spans="1:7" x14ac:dyDescent="0.25">
      <c r="A19" s="2"/>
      <c r="B19" s="65"/>
      <c r="C19" s="60"/>
      <c r="D19" s="61"/>
      <c r="E19" s="61"/>
      <c r="F19" s="61"/>
      <c r="G19" s="62"/>
    </row>
    <row r="20" spans="1:7" x14ac:dyDescent="0.25">
      <c r="A20" s="156" t="s">
        <v>4</v>
      </c>
      <c r="B20" s="157"/>
      <c r="C20" s="66"/>
      <c r="D20" s="61"/>
      <c r="E20" s="61"/>
      <c r="F20" s="61"/>
      <c r="G20" s="62"/>
    </row>
    <row r="21" spans="1:7" x14ac:dyDescent="0.25">
      <c r="A21" s="2"/>
      <c r="B21" s="65"/>
      <c r="C21" s="60"/>
      <c r="D21" s="61"/>
      <c r="E21" s="61"/>
      <c r="F21" s="61"/>
      <c r="G21" s="62"/>
    </row>
    <row r="22" spans="1:7" x14ac:dyDescent="0.25">
      <c r="A22" s="7"/>
      <c r="B22" s="60"/>
      <c r="C22" s="60"/>
      <c r="D22" s="61"/>
      <c r="E22" s="61"/>
      <c r="F22" s="61"/>
      <c r="G22" s="62"/>
    </row>
    <row r="23" spans="1:7" x14ac:dyDescent="0.25">
      <c r="A23" s="8" t="s">
        <v>5</v>
      </c>
      <c r="B23" s="9" t="s">
        <v>6</v>
      </c>
      <c r="C23" s="9" t="s">
        <v>64</v>
      </c>
      <c r="D23" s="61"/>
      <c r="E23" s="61"/>
      <c r="F23" s="61"/>
      <c r="G23" s="62"/>
    </row>
    <row r="24" spans="1:7" x14ac:dyDescent="0.25">
      <c r="A24" s="10" t="s">
        <v>7</v>
      </c>
      <c r="B24" s="11" t="s">
        <v>134</v>
      </c>
      <c r="C24" s="11" t="s">
        <v>134</v>
      </c>
      <c r="D24" s="61"/>
      <c r="E24" s="61"/>
      <c r="F24" s="61"/>
      <c r="G24" s="62"/>
    </row>
    <row r="25" spans="1:7" x14ac:dyDescent="0.25">
      <c r="A25" s="12"/>
      <c r="B25" s="13"/>
      <c r="C25" s="13"/>
      <c r="D25" s="61"/>
      <c r="E25" s="61"/>
      <c r="F25" s="61"/>
      <c r="G25" s="62"/>
    </row>
    <row r="26" spans="1:7" x14ac:dyDescent="0.25">
      <c r="A26" s="14" t="s">
        <v>8</v>
      </c>
      <c r="B26" s="15"/>
      <c r="C26" s="15"/>
      <c r="D26" s="61"/>
      <c r="E26" s="61"/>
      <c r="F26" s="61"/>
      <c r="G26" s="62"/>
    </row>
    <row r="27" spans="1:7" x14ac:dyDescent="0.25">
      <c r="A27" s="16" t="s">
        <v>9</v>
      </c>
      <c r="B27" s="17"/>
      <c r="C27" s="17"/>
      <c r="D27" s="61"/>
      <c r="E27" s="61"/>
      <c r="F27" s="61"/>
      <c r="G27" s="62"/>
    </row>
    <row r="28" spans="1:7" x14ac:dyDescent="0.25">
      <c r="A28" s="16" t="s">
        <v>10</v>
      </c>
      <c r="B28" s="17"/>
      <c r="C28" s="17"/>
      <c r="D28" s="61"/>
      <c r="E28" s="61"/>
      <c r="F28" s="61"/>
      <c r="G28" s="62"/>
    </row>
    <row r="29" spans="1:7" x14ac:dyDescent="0.25">
      <c r="A29" s="16" t="s">
        <v>11</v>
      </c>
      <c r="B29" s="17"/>
      <c r="C29" s="17"/>
      <c r="D29" s="61"/>
      <c r="E29" s="61"/>
      <c r="F29" s="61"/>
      <c r="G29" s="62"/>
    </row>
    <row r="30" spans="1:7" x14ac:dyDescent="0.25">
      <c r="A30" s="16" t="s">
        <v>12</v>
      </c>
      <c r="B30" s="17"/>
      <c r="C30" s="17"/>
      <c r="D30" s="61"/>
      <c r="E30" s="61"/>
      <c r="F30" s="61"/>
      <c r="G30" s="62"/>
    </row>
    <row r="31" spans="1:7" x14ac:dyDescent="0.25">
      <c r="A31" s="16" t="s">
        <v>13</v>
      </c>
      <c r="B31" s="17"/>
      <c r="C31" s="17"/>
      <c r="D31" s="61"/>
      <c r="E31" s="61"/>
      <c r="F31" s="61"/>
      <c r="G31" s="62"/>
    </row>
    <row r="32" spans="1:7" x14ac:dyDescent="0.25">
      <c r="A32" s="16" t="s">
        <v>14</v>
      </c>
      <c r="B32" s="17"/>
      <c r="C32" s="17"/>
      <c r="D32" s="61"/>
      <c r="E32" s="61"/>
      <c r="F32" s="61"/>
      <c r="G32" s="62"/>
    </row>
    <row r="33" spans="1:7" x14ac:dyDescent="0.25">
      <c r="A33" s="14" t="s">
        <v>15</v>
      </c>
      <c r="B33" s="18">
        <f>SUM(B27:B32)</f>
        <v>0</v>
      </c>
      <c r="C33" s="18">
        <f>SUM(C27:C32)</f>
        <v>0</v>
      </c>
      <c r="D33" s="61"/>
      <c r="E33" s="61"/>
      <c r="F33" s="61"/>
      <c r="G33" s="62"/>
    </row>
    <row r="34" spans="1:7" x14ac:dyDescent="0.25">
      <c r="A34" s="16"/>
      <c r="B34" s="19"/>
      <c r="C34" s="19"/>
      <c r="D34" s="61"/>
      <c r="E34" s="61"/>
      <c r="F34" s="61"/>
      <c r="G34" s="62"/>
    </row>
    <row r="35" spans="1:7" x14ac:dyDescent="0.25">
      <c r="A35" s="16" t="s">
        <v>98</v>
      </c>
      <c r="B35" s="17"/>
      <c r="C35" s="17"/>
      <c r="D35" s="61"/>
      <c r="E35" s="61"/>
      <c r="F35" s="61"/>
      <c r="G35" s="62"/>
    </row>
    <row r="36" spans="1:7" x14ac:dyDescent="0.25">
      <c r="A36" s="16" t="s">
        <v>16</v>
      </c>
      <c r="B36" s="17"/>
      <c r="C36" s="17"/>
      <c r="D36" s="61"/>
      <c r="E36" s="61"/>
      <c r="F36" s="61"/>
      <c r="G36" s="62"/>
    </row>
    <row r="37" spans="1:7" x14ac:dyDescent="0.25">
      <c r="A37" s="14" t="s">
        <v>17</v>
      </c>
      <c r="B37" s="20">
        <f>SUM(B35:B36)</f>
        <v>0</v>
      </c>
      <c r="C37" s="20">
        <f>SUM(C35:C36)</f>
        <v>0</v>
      </c>
      <c r="D37" s="61"/>
      <c r="E37" s="61"/>
      <c r="F37" s="61"/>
      <c r="G37" s="62"/>
    </row>
    <row r="38" spans="1:7" x14ac:dyDescent="0.25">
      <c r="A38" s="14"/>
      <c r="B38" s="19"/>
      <c r="C38" s="19"/>
      <c r="D38" s="61"/>
      <c r="E38" s="61"/>
      <c r="F38" s="61"/>
      <c r="G38" s="62"/>
    </row>
    <row r="39" spans="1:7" x14ac:dyDescent="0.25">
      <c r="A39" s="16" t="s">
        <v>18</v>
      </c>
      <c r="B39" s="17"/>
      <c r="C39" s="17"/>
      <c r="D39" s="61"/>
      <c r="E39" s="61"/>
      <c r="F39" s="61"/>
      <c r="G39" s="62"/>
    </row>
    <row r="40" spans="1:7" x14ac:dyDescent="0.25">
      <c r="A40" s="16" t="s">
        <v>19</v>
      </c>
      <c r="B40" s="17"/>
      <c r="C40" s="17"/>
      <c r="D40" s="61"/>
      <c r="E40" s="61"/>
      <c r="F40" s="61"/>
      <c r="G40" s="62"/>
    </row>
    <row r="41" spans="1:7" x14ac:dyDescent="0.25">
      <c r="A41" s="16" t="s">
        <v>20</v>
      </c>
      <c r="B41" s="17"/>
      <c r="C41" s="17"/>
      <c r="D41" s="61"/>
      <c r="E41" s="61"/>
      <c r="F41" s="61"/>
      <c r="G41" s="62"/>
    </row>
    <row r="42" spans="1:7" x14ac:dyDescent="0.25">
      <c r="A42" s="16" t="s">
        <v>21</v>
      </c>
      <c r="B42" s="21"/>
      <c r="C42" s="21"/>
      <c r="D42" s="61"/>
      <c r="E42" s="61"/>
      <c r="F42" s="61"/>
      <c r="G42" s="62"/>
    </row>
    <row r="43" spans="1:7" x14ac:dyDescent="0.25">
      <c r="A43" s="22" t="s">
        <v>22</v>
      </c>
      <c r="B43" s="23">
        <f>SUM(B39:B42)</f>
        <v>0</v>
      </c>
      <c r="C43" s="23">
        <f>SUM(C39:C42)</f>
        <v>0</v>
      </c>
      <c r="D43" s="61"/>
      <c r="E43" s="61"/>
      <c r="F43" s="61"/>
      <c r="G43" s="62"/>
    </row>
    <row r="44" spans="1:7" x14ac:dyDescent="0.25">
      <c r="A44" s="14" t="s">
        <v>23</v>
      </c>
      <c r="B44" s="19">
        <f>B33+B37+B43</f>
        <v>0</v>
      </c>
      <c r="C44" s="19">
        <f>C33+C37+C43</f>
        <v>0</v>
      </c>
      <c r="D44" s="61"/>
      <c r="E44" s="61"/>
      <c r="F44" s="61"/>
      <c r="G44" s="62"/>
    </row>
    <row r="45" spans="1:7" x14ac:dyDescent="0.25">
      <c r="A45" s="14"/>
      <c r="B45" s="19"/>
      <c r="C45" s="19"/>
      <c r="D45" s="61"/>
      <c r="E45" s="61"/>
      <c r="F45" s="61"/>
      <c r="G45" s="62"/>
    </row>
    <row r="46" spans="1:7" x14ac:dyDescent="0.25">
      <c r="A46" s="14" t="s">
        <v>24</v>
      </c>
      <c r="B46" s="19"/>
      <c r="C46" s="19"/>
      <c r="D46" s="61"/>
      <c r="E46" s="61"/>
      <c r="F46" s="61"/>
      <c r="G46" s="62"/>
    </row>
    <row r="47" spans="1:7" x14ac:dyDescent="0.25">
      <c r="A47" s="14" t="s">
        <v>25</v>
      </c>
      <c r="B47" s="17"/>
      <c r="C47" s="17"/>
      <c r="D47" s="61"/>
      <c r="E47" s="61"/>
      <c r="F47" s="61"/>
      <c r="G47" s="62"/>
    </row>
    <row r="48" spans="1:7" x14ac:dyDescent="0.25">
      <c r="A48" s="16" t="s">
        <v>26</v>
      </c>
      <c r="B48" s="17"/>
      <c r="C48" s="17"/>
      <c r="D48" s="61"/>
      <c r="E48" s="61"/>
      <c r="F48" s="61"/>
      <c r="G48" s="62"/>
    </row>
    <row r="49" spans="1:7" x14ac:dyDescent="0.25">
      <c r="A49" s="16" t="s">
        <v>27</v>
      </c>
      <c r="B49" s="17"/>
      <c r="C49" s="17"/>
      <c r="D49" s="61"/>
      <c r="E49" s="61"/>
      <c r="F49" s="61"/>
      <c r="G49" s="62"/>
    </row>
    <row r="50" spans="1:7" x14ac:dyDescent="0.25">
      <c r="A50" s="16"/>
      <c r="B50" s="19"/>
      <c r="C50" s="19"/>
      <c r="D50" s="61"/>
      <c r="E50" s="61"/>
      <c r="F50" s="61"/>
      <c r="G50" s="62"/>
    </row>
    <row r="51" spans="1:7" x14ac:dyDescent="0.25">
      <c r="A51" s="24" t="s">
        <v>28</v>
      </c>
      <c r="B51" s="17"/>
      <c r="C51" s="17"/>
      <c r="D51" s="61"/>
      <c r="E51" s="61"/>
      <c r="F51" s="61"/>
      <c r="G51" s="62"/>
    </row>
    <row r="52" spans="1:7" x14ac:dyDescent="0.25">
      <c r="A52" s="24" t="s">
        <v>29</v>
      </c>
      <c r="B52" s="17"/>
      <c r="C52" s="17"/>
      <c r="D52" s="61"/>
      <c r="E52" s="61"/>
      <c r="F52" s="61"/>
      <c r="G52" s="62"/>
    </row>
    <row r="53" spans="1:7" x14ac:dyDescent="0.25">
      <c r="A53" s="24" t="s">
        <v>30</v>
      </c>
      <c r="B53" s="17"/>
      <c r="C53" s="17"/>
      <c r="D53" s="61"/>
      <c r="E53" s="61"/>
      <c r="F53" s="61"/>
      <c r="G53" s="62"/>
    </row>
    <row r="54" spans="1:7" x14ac:dyDescent="0.25">
      <c r="A54" s="24" t="s">
        <v>31</v>
      </c>
      <c r="B54" s="25"/>
      <c r="C54" s="17"/>
      <c r="D54" s="61"/>
      <c r="E54" s="61"/>
      <c r="F54" s="61"/>
      <c r="G54" s="62"/>
    </row>
    <row r="55" spans="1:7" x14ac:dyDescent="0.25">
      <c r="A55" s="24" t="s">
        <v>32</v>
      </c>
      <c r="B55" s="25"/>
      <c r="C55" s="17"/>
      <c r="D55" s="61"/>
      <c r="E55" s="61"/>
      <c r="F55" s="61"/>
      <c r="G55" s="62"/>
    </row>
    <row r="56" spans="1:7" x14ac:dyDescent="0.25">
      <c r="A56" s="24" t="s">
        <v>33</v>
      </c>
      <c r="B56" s="25"/>
      <c r="C56" s="17"/>
      <c r="D56" s="61"/>
      <c r="E56" s="61"/>
      <c r="F56" s="61"/>
      <c r="G56" s="62"/>
    </row>
    <row r="57" spans="1:7" x14ac:dyDescent="0.25">
      <c r="A57" s="16" t="s">
        <v>34</v>
      </c>
      <c r="B57" s="26">
        <f>SUM(B51:B56)</f>
        <v>0</v>
      </c>
      <c r="C57" s="19">
        <f>SUM(C51:C56)</f>
        <v>0</v>
      </c>
      <c r="D57" s="61"/>
      <c r="E57" s="61"/>
      <c r="F57" s="61"/>
      <c r="G57" s="62"/>
    </row>
    <row r="58" spans="1:7" x14ac:dyDescent="0.25">
      <c r="A58" s="14" t="s">
        <v>35</v>
      </c>
      <c r="B58" s="25"/>
      <c r="C58" s="17"/>
      <c r="D58" s="61"/>
      <c r="E58" s="61"/>
      <c r="F58" s="61"/>
      <c r="G58" s="62"/>
    </row>
    <row r="59" spans="1:7" x14ac:dyDescent="0.25">
      <c r="A59" s="22" t="s">
        <v>36</v>
      </c>
      <c r="B59" s="21"/>
      <c r="C59" s="21"/>
      <c r="D59" s="61"/>
      <c r="E59" s="61"/>
      <c r="F59" s="61"/>
      <c r="G59" s="62"/>
    </row>
    <row r="60" spans="1:7" x14ac:dyDescent="0.25">
      <c r="A60" s="14" t="s">
        <v>37</v>
      </c>
      <c r="B60" s="19">
        <f>SUM(B47:B56,B58:B59)</f>
        <v>0</v>
      </c>
      <c r="C60" s="19">
        <f>SUM(C47:C56,C58:C59)</f>
        <v>0</v>
      </c>
      <c r="D60" s="61"/>
      <c r="E60" s="61"/>
      <c r="F60" s="61"/>
      <c r="G60" s="62"/>
    </row>
    <row r="61" spans="1:7" ht="15.75" thickBot="1" x14ac:dyDescent="0.3">
      <c r="A61" s="27"/>
      <c r="B61" s="28"/>
      <c r="C61" s="28"/>
      <c r="D61" s="61"/>
      <c r="E61" s="61"/>
      <c r="F61" s="61"/>
      <c r="G61" s="62"/>
    </row>
    <row r="62" spans="1:7" ht="15.75" thickTop="1" x14ac:dyDescent="0.25">
      <c r="A62" s="29" t="s">
        <v>38</v>
      </c>
      <c r="B62" s="30">
        <f>B44+B60</f>
        <v>0</v>
      </c>
      <c r="C62" s="30">
        <f t="shared" ref="C62" si="0">C44+C60</f>
        <v>0</v>
      </c>
      <c r="D62" s="61"/>
      <c r="E62" s="61"/>
      <c r="F62" s="61"/>
      <c r="G62" s="62"/>
    </row>
    <row r="63" spans="1:7" x14ac:dyDescent="0.25">
      <c r="A63" s="31"/>
      <c r="B63" s="60"/>
      <c r="C63" s="60"/>
      <c r="D63" s="61"/>
      <c r="E63" s="61"/>
      <c r="F63" s="61"/>
      <c r="G63" s="62"/>
    </row>
    <row r="64" spans="1:7" x14ac:dyDescent="0.25">
      <c r="A64" s="32" t="s">
        <v>39</v>
      </c>
      <c r="B64" s="9">
        <v>2020</v>
      </c>
      <c r="C64" s="9">
        <v>2020</v>
      </c>
      <c r="D64" s="61"/>
      <c r="E64" s="61"/>
      <c r="F64" s="61"/>
      <c r="G64" s="62"/>
    </row>
    <row r="65" spans="1:7" x14ac:dyDescent="0.25">
      <c r="A65" s="16" t="s">
        <v>40</v>
      </c>
      <c r="B65" s="17"/>
      <c r="C65" s="17"/>
      <c r="D65" s="61"/>
      <c r="E65" s="61"/>
      <c r="F65" s="61"/>
      <c r="G65" s="62"/>
    </row>
    <row r="66" spans="1:7" x14ac:dyDescent="0.25">
      <c r="A66" s="33" t="s">
        <v>41</v>
      </c>
      <c r="B66" s="21"/>
      <c r="C66" s="21"/>
      <c r="D66" s="61"/>
      <c r="E66" s="61"/>
      <c r="F66" s="61"/>
      <c r="G66" s="62"/>
    </row>
    <row r="67" spans="1:7" x14ac:dyDescent="0.25">
      <c r="A67" s="14" t="s">
        <v>42</v>
      </c>
      <c r="B67" s="19">
        <f t="shared" ref="B67" si="1">SUM(B65:B66)</f>
        <v>0</v>
      </c>
      <c r="C67" s="19">
        <f t="shared" ref="C67" si="2">SUM(C65:C66)</f>
        <v>0</v>
      </c>
      <c r="D67" s="61"/>
      <c r="E67" s="61"/>
      <c r="F67" s="61"/>
      <c r="G67" s="62"/>
    </row>
    <row r="68" spans="1:7" x14ac:dyDescent="0.25">
      <c r="A68" s="14"/>
      <c r="B68" s="19"/>
      <c r="C68" s="19"/>
      <c r="D68" s="61"/>
      <c r="E68" s="61"/>
      <c r="F68" s="61"/>
      <c r="G68" s="62"/>
    </row>
    <row r="69" spans="1:7" x14ac:dyDescent="0.25">
      <c r="A69" s="16" t="s">
        <v>43</v>
      </c>
      <c r="B69" s="17"/>
      <c r="C69" s="17"/>
      <c r="D69" s="61"/>
      <c r="E69" s="61"/>
      <c r="F69" s="61"/>
      <c r="G69" s="62"/>
    </row>
    <row r="70" spans="1:7" x14ac:dyDescent="0.25">
      <c r="A70" s="33" t="s">
        <v>44</v>
      </c>
      <c r="B70" s="21"/>
      <c r="C70" s="21"/>
      <c r="D70" s="61"/>
      <c r="E70" s="61"/>
      <c r="F70" s="61"/>
      <c r="G70" s="62"/>
    </row>
    <row r="71" spans="1:7" x14ac:dyDescent="0.25">
      <c r="A71" s="14" t="s">
        <v>45</v>
      </c>
      <c r="B71" s="19">
        <f t="shared" ref="B71" si="3">SUM(B69:B70)</f>
        <v>0</v>
      </c>
      <c r="C71" s="19">
        <f t="shared" ref="C71" si="4">SUM(C69:C70)</f>
        <v>0</v>
      </c>
      <c r="D71" s="61"/>
      <c r="E71" s="61"/>
      <c r="F71" s="61"/>
      <c r="G71" s="62"/>
    </row>
    <row r="72" spans="1:7" ht="15.75" thickBot="1" x14ac:dyDescent="0.3">
      <c r="A72" s="34"/>
      <c r="B72" s="28"/>
      <c r="C72" s="28"/>
      <c r="D72" s="61"/>
      <c r="E72" s="61"/>
      <c r="F72" s="61"/>
      <c r="G72" s="62"/>
    </row>
    <row r="73" spans="1:7" ht="15.75" thickTop="1" x14ac:dyDescent="0.25">
      <c r="A73" s="29" t="s">
        <v>46</v>
      </c>
      <c r="B73" s="30">
        <f>B67+B71</f>
        <v>0</v>
      </c>
      <c r="C73" s="30">
        <f>C67+C71</f>
        <v>0</v>
      </c>
      <c r="D73" s="61"/>
      <c r="E73" s="61"/>
      <c r="F73" s="61"/>
      <c r="G73" s="62"/>
    </row>
    <row r="74" spans="1:7" x14ac:dyDescent="0.25">
      <c r="A74" s="35"/>
      <c r="B74" s="36"/>
      <c r="C74" s="36"/>
      <c r="D74" s="61"/>
      <c r="E74" s="61"/>
      <c r="F74" s="61"/>
      <c r="G74" s="62"/>
    </row>
    <row r="75" spans="1:7" x14ac:dyDescent="0.25">
      <c r="A75" s="37" t="s">
        <v>88</v>
      </c>
      <c r="B75" s="38">
        <f>B62-B73</f>
        <v>0</v>
      </c>
      <c r="C75" s="38">
        <f>C62-C73</f>
        <v>0</v>
      </c>
      <c r="D75" s="61"/>
      <c r="E75" s="61"/>
      <c r="F75" s="61"/>
      <c r="G75" s="62"/>
    </row>
    <row r="76" spans="1:7" x14ac:dyDescent="0.25">
      <c r="A76" s="39"/>
      <c r="B76" s="15"/>
      <c r="C76" s="15"/>
      <c r="D76" s="61"/>
      <c r="E76" s="61"/>
      <c r="F76" s="61"/>
      <c r="G76" s="62"/>
    </row>
    <row r="77" spans="1:7" x14ac:dyDescent="0.25">
      <c r="A77" s="14" t="s">
        <v>89</v>
      </c>
      <c r="B77" s="15"/>
      <c r="C77" s="15"/>
      <c r="D77" s="61"/>
      <c r="E77" s="61"/>
      <c r="F77" s="61"/>
      <c r="G77" s="62"/>
    </row>
    <row r="78" spans="1:7" x14ac:dyDescent="0.25">
      <c r="A78" s="24" t="s">
        <v>47</v>
      </c>
      <c r="B78" s="40" t="s">
        <v>48</v>
      </c>
      <c r="C78" s="17"/>
      <c r="D78" s="61"/>
      <c r="E78" s="61"/>
      <c r="F78" s="61"/>
      <c r="G78" s="62"/>
    </row>
    <row r="79" spans="1:7" x14ac:dyDescent="0.25">
      <c r="A79" s="24" t="s">
        <v>49</v>
      </c>
      <c r="B79" s="40" t="s">
        <v>48</v>
      </c>
      <c r="C79" s="17"/>
      <c r="D79" s="61"/>
      <c r="E79" s="61"/>
      <c r="F79" s="61"/>
      <c r="G79" s="62"/>
    </row>
    <row r="80" spans="1:7" x14ac:dyDescent="0.25">
      <c r="A80" s="24" t="s">
        <v>65</v>
      </c>
      <c r="B80" s="40" t="s">
        <v>48</v>
      </c>
      <c r="C80" s="17"/>
      <c r="D80" s="61"/>
      <c r="E80" s="61"/>
      <c r="F80" s="61"/>
      <c r="G80" s="62"/>
    </row>
    <row r="81" spans="1:15" x14ac:dyDescent="0.25">
      <c r="A81" s="24" t="s">
        <v>50</v>
      </c>
      <c r="B81" s="40" t="s">
        <v>48</v>
      </c>
      <c r="C81" s="17"/>
      <c r="D81" s="61"/>
      <c r="E81" s="61"/>
      <c r="F81" s="61"/>
      <c r="G81" s="62"/>
    </row>
    <row r="82" spans="1:15" x14ac:dyDescent="0.25">
      <c r="A82" s="24" t="s">
        <v>83</v>
      </c>
      <c r="B82" s="40" t="s">
        <v>48</v>
      </c>
      <c r="C82" s="17"/>
      <c r="D82" s="61"/>
      <c r="E82" s="61"/>
      <c r="F82" s="61"/>
      <c r="G82" s="62"/>
    </row>
    <row r="83" spans="1:15" x14ac:dyDescent="0.25">
      <c r="A83" s="24" t="s">
        <v>84</v>
      </c>
      <c r="B83" s="40" t="s">
        <v>48</v>
      </c>
      <c r="C83" s="17"/>
      <c r="D83" s="61"/>
      <c r="E83" s="61"/>
      <c r="F83" s="61"/>
      <c r="G83" s="62"/>
    </row>
    <row r="84" spans="1:15" x14ac:dyDescent="0.25">
      <c r="A84" s="24"/>
      <c r="B84" s="40"/>
      <c r="C84" s="15"/>
      <c r="D84" s="61"/>
      <c r="E84" s="61"/>
      <c r="F84" s="61"/>
      <c r="G84" s="62"/>
      <c r="N84" t="s">
        <v>110</v>
      </c>
    </row>
    <row r="85" spans="1:15" x14ac:dyDescent="0.25">
      <c r="A85" s="14" t="s">
        <v>109</v>
      </c>
      <c r="B85" s="15"/>
      <c r="C85" s="15"/>
      <c r="D85" s="61"/>
      <c r="E85" s="61"/>
      <c r="F85" s="61"/>
      <c r="G85" s="62"/>
    </row>
    <row r="86" spans="1:15" x14ac:dyDescent="0.25">
      <c r="A86" s="24" t="s">
        <v>51</v>
      </c>
      <c r="B86" s="40" t="s">
        <v>48</v>
      </c>
      <c r="C86" s="17"/>
      <c r="D86" s="61"/>
      <c r="E86" s="61"/>
      <c r="F86" s="61"/>
      <c r="G86" s="62"/>
      <c r="N86" s="84">
        <f>-(C75+C94)</f>
        <v>0</v>
      </c>
    </row>
    <row r="87" spans="1:15" x14ac:dyDescent="0.25">
      <c r="A87" s="24" t="s">
        <v>52</v>
      </c>
      <c r="B87" s="40" t="s">
        <v>48</v>
      </c>
      <c r="C87" s="17"/>
      <c r="D87" s="61"/>
      <c r="E87" s="61"/>
      <c r="F87" s="61"/>
      <c r="G87" s="62"/>
      <c r="N87" s="84">
        <f>C99</f>
        <v>0</v>
      </c>
    </row>
    <row r="88" spans="1:15" x14ac:dyDescent="0.25">
      <c r="A88" s="24" t="s">
        <v>53</v>
      </c>
      <c r="B88" s="40" t="s">
        <v>48</v>
      </c>
      <c r="C88" s="17"/>
      <c r="D88" s="61"/>
      <c r="E88" s="61"/>
      <c r="F88" s="61"/>
      <c r="G88" s="62"/>
      <c r="N88" s="91" t="e">
        <f>N87/N86</f>
        <v>#DIV/0!</v>
      </c>
    </row>
    <row r="89" spans="1:15" x14ac:dyDescent="0.25">
      <c r="A89" s="24" t="s">
        <v>54</v>
      </c>
      <c r="B89" s="40" t="s">
        <v>48</v>
      </c>
      <c r="C89" s="17"/>
      <c r="D89" s="61"/>
      <c r="E89" s="61"/>
      <c r="F89" s="61"/>
      <c r="G89" s="62"/>
      <c r="N89" t="e">
        <f>IF(N88&gt;0.24999999999,6,0)</f>
        <v>#DIV/0!</v>
      </c>
      <c r="O89" t="s">
        <v>111</v>
      </c>
    </row>
    <row r="90" spans="1:15" x14ac:dyDescent="0.25">
      <c r="A90" s="24" t="s">
        <v>55</v>
      </c>
      <c r="B90" s="40" t="s">
        <v>48</v>
      </c>
      <c r="C90" s="17"/>
      <c r="D90" s="61"/>
      <c r="E90" s="61"/>
      <c r="F90" s="61"/>
      <c r="G90" s="62"/>
      <c r="N90" s="92">
        <f>IF(B15="JA",1,0)</f>
        <v>0</v>
      </c>
      <c r="O90" t="s">
        <v>113</v>
      </c>
    </row>
    <row r="91" spans="1:15" x14ac:dyDescent="0.25">
      <c r="A91" s="24" t="s">
        <v>56</v>
      </c>
      <c r="B91" s="40" t="s">
        <v>48</v>
      </c>
      <c r="C91" s="17"/>
      <c r="D91" s="61"/>
      <c r="E91" s="61"/>
      <c r="F91" s="61"/>
      <c r="G91" s="62"/>
    </row>
    <row r="92" spans="1:15" x14ac:dyDescent="0.25">
      <c r="A92" s="24" t="s">
        <v>57</v>
      </c>
      <c r="B92" s="40" t="s">
        <v>48</v>
      </c>
      <c r="C92" s="17"/>
      <c r="D92" s="61"/>
      <c r="E92" s="61"/>
      <c r="F92" s="61"/>
      <c r="G92" s="62"/>
      <c r="N92">
        <f>IF(N90=1,N89,5)</f>
        <v>5</v>
      </c>
      <c r="O92" t="s">
        <v>112</v>
      </c>
    </row>
    <row r="93" spans="1:15" x14ac:dyDescent="0.25">
      <c r="A93" s="89" t="s">
        <v>58</v>
      </c>
      <c r="B93" s="90" t="s">
        <v>48</v>
      </c>
      <c r="C93" s="21"/>
      <c r="D93" s="61"/>
      <c r="E93" s="61"/>
      <c r="F93" s="61"/>
      <c r="G93" s="62"/>
    </row>
    <row r="94" spans="1:15" x14ac:dyDescent="0.25">
      <c r="A94" s="41" t="s">
        <v>90</v>
      </c>
      <c r="B94" s="42">
        <f>SUM(B74:B89)</f>
        <v>0</v>
      </c>
      <c r="C94" s="42">
        <f>SUM(C78:C93)</f>
        <v>0</v>
      </c>
      <c r="D94" s="61"/>
      <c r="E94" s="61"/>
      <c r="F94" s="61"/>
      <c r="G94" s="62"/>
    </row>
    <row r="95" spans="1:15" x14ac:dyDescent="0.25">
      <c r="A95" s="16"/>
      <c r="B95" s="19"/>
      <c r="C95" s="19"/>
      <c r="D95" s="61"/>
      <c r="E95" s="61"/>
      <c r="F95" s="61"/>
      <c r="G95" s="62"/>
    </row>
    <row r="96" spans="1:15" x14ac:dyDescent="0.25">
      <c r="A96" s="14" t="s">
        <v>106</v>
      </c>
      <c r="B96" s="15"/>
      <c r="C96" s="15"/>
      <c r="D96" s="61"/>
      <c r="E96" s="61"/>
      <c r="F96" s="61"/>
      <c r="G96" s="62"/>
    </row>
    <row r="97" spans="1:17" x14ac:dyDescent="0.25">
      <c r="A97" s="24" t="s">
        <v>107</v>
      </c>
      <c r="B97" s="40" t="s">
        <v>48</v>
      </c>
      <c r="C97" s="17"/>
      <c r="D97" s="61"/>
      <c r="E97" s="61"/>
      <c r="F97" s="61"/>
      <c r="G97" s="62"/>
    </row>
    <row r="98" spans="1:17" x14ac:dyDescent="0.25">
      <c r="A98" s="24" t="s">
        <v>108</v>
      </c>
      <c r="B98" s="90" t="s">
        <v>48</v>
      </c>
      <c r="C98" s="17"/>
      <c r="D98" s="61"/>
      <c r="E98" s="61"/>
      <c r="F98" s="61"/>
      <c r="G98" s="62"/>
    </row>
    <row r="99" spans="1:17" x14ac:dyDescent="0.25">
      <c r="A99" s="41" t="s">
        <v>114</v>
      </c>
      <c r="B99" s="42">
        <f>SUM(B97:B98)</f>
        <v>0</v>
      </c>
      <c r="C99" s="42">
        <f>SUM(C97:C98)</f>
        <v>0</v>
      </c>
      <c r="D99" s="61"/>
      <c r="E99" s="61"/>
      <c r="F99" s="61"/>
      <c r="G99" s="62"/>
    </row>
    <row r="100" spans="1:17" ht="15.75" thickBot="1" x14ac:dyDescent="0.3">
      <c r="A100" s="43"/>
      <c r="B100" s="28"/>
      <c r="C100" s="28"/>
      <c r="D100" s="61"/>
      <c r="E100" s="61"/>
      <c r="F100" s="61"/>
      <c r="G100" s="62"/>
    </row>
    <row r="101" spans="1:17" ht="15.75" thickTop="1" x14ac:dyDescent="0.25">
      <c r="A101" s="29" t="s">
        <v>91</v>
      </c>
      <c r="B101" s="30">
        <f>B75+B94+B99</f>
        <v>0</v>
      </c>
      <c r="C101" s="30">
        <f>C75+C94+C99</f>
        <v>0</v>
      </c>
      <c r="D101" s="61"/>
      <c r="E101" s="61"/>
      <c r="F101" s="61"/>
      <c r="G101" s="62"/>
    </row>
    <row r="102" spans="1:17" x14ac:dyDescent="0.25">
      <c r="A102" s="44"/>
      <c r="B102" s="67"/>
      <c r="C102" s="60"/>
      <c r="D102" s="61"/>
      <c r="E102" s="61"/>
      <c r="F102" s="61"/>
      <c r="G102" s="62"/>
    </row>
    <row r="103" spans="1:17" x14ac:dyDescent="0.25">
      <c r="A103" s="3" t="s">
        <v>130</v>
      </c>
      <c r="B103" s="51"/>
      <c r="C103" s="60"/>
      <c r="D103" s="61"/>
      <c r="E103" s="61"/>
      <c r="F103" s="61"/>
      <c r="G103" s="62"/>
    </row>
    <row r="104" spans="1:17" x14ac:dyDescent="0.25">
      <c r="A104" s="49"/>
      <c r="B104" s="74"/>
      <c r="C104" s="60"/>
      <c r="D104" s="61"/>
      <c r="E104" s="61"/>
      <c r="F104" s="61"/>
      <c r="G104" s="62"/>
    </row>
    <row r="105" spans="1:17" x14ac:dyDescent="0.25">
      <c r="A105" s="44"/>
      <c r="B105" s="67"/>
      <c r="C105" s="60"/>
      <c r="D105" s="61"/>
      <c r="E105" s="61"/>
      <c r="F105" s="61"/>
      <c r="G105" s="62"/>
    </row>
    <row r="106" spans="1:17" x14ac:dyDescent="0.25">
      <c r="A106" s="79" t="s">
        <v>59</v>
      </c>
      <c r="B106" s="9" t="s">
        <v>60</v>
      </c>
      <c r="C106" s="61"/>
      <c r="D106" s="61"/>
      <c r="E106" s="61"/>
      <c r="F106" s="61"/>
      <c r="G106" s="62"/>
    </row>
    <row r="107" spans="1:17" x14ac:dyDescent="0.25">
      <c r="A107" s="14" t="s">
        <v>61</v>
      </c>
      <c r="B107" s="45"/>
      <c r="C107" s="61"/>
      <c r="D107" s="86"/>
      <c r="E107" s="61"/>
      <c r="F107" s="61"/>
      <c r="G107" s="62"/>
      <c r="I107" t="s">
        <v>104</v>
      </c>
      <c r="N107" t="s">
        <v>105</v>
      </c>
    </row>
    <row r="108" spans="1:17" x14ac:dyDescent="0.25">
      <c r="A108" s="22" t="s">
        <v>62</v>
      </c>
      <c r="B108" s="46"/>
      <c r="C108" s="61"/>
      <c r="D108" s="86"/>
      <c r="E108" s="61"/>
      <c r="F108" s="61"/>
      <c r="G108" s="62"/>
    </row>
    <row r="109" spans="1:17" x14ac:dyDescent="0.25">
      <c r="A109" s="47" t="s">
        <v>63</v>
      </c>
      <c r="B109" s="48">
        <f>B107+B108</f>
        <v>0</v>
      </c>
      <c r="C109" s="61"/>
      <c r="D109" s="61"/>
      <c r="E109" s="61"/>
      <c r="F109" s="61"/>
      <c r="G109" s="62"/>
      <c r="I109" s="56" t="s">
        <v>71</v>
      </c>
      <c r="J109" s="75">
        <f>(B113+B114)/2</f>
        <v>0</v>
      </c>
      <c r="K109" s="56"/>
      <c r="L109" s="56"/>
      <c r="N109" s="56" t="s">
        <v>71</v>
      </c>
      <c r="O109" s="75">
        <f>(B113+B114)/2</f>
        <v>0</v>
      </c>
      <c r="P109" s="56"/>
      <c r="Q109" s="56"/>
    </row>
    <row r="110" spans="1:17" x14ac:dyDescent="0.25">
      <c r="A110" s="49"/>
      <c r="B110" s="74"/>
      <c r="C110" s="61"/>
      <c r="D110" s="61"/>
      <c r="E110" s="61"/>
      <c r="F110" s="61"/>
      <c r="G110" s="62"/>
      <c r="I110" s="56" t="s">
        <v>72</v>
      </c>
      <c r="J110" s="75">
        <f>(B115+B116)/2</f>
        <v>0</v>
      </c>
      <c r="K110" s="56"/>
      <c r="L110" s="56"/>
      <c r="N110" s="56" t="s">
        <v>72</v>
      </c>
      <c r="O110" s="75">
        <f>(B115+B116)/2</f>
        <v>0</v>
      </c>
      <c r="P110" s="56"/>
      <c r="Q110" s="56"/>
    </row>
    <row r="111" spans="1:17" x14ac:dyDescent="0.25">
      <c r="A111" s="49"/>
      <c r="B111" s="68"/>
      <c r="C111" s="60"/>
      <c r="D111" s="61"/>
      <c r="E111" s="61"/>
      <c r="F111" s="61"/>
      <c r="G111" s="62"/>
      <c r="I111" s="56" t="s">
        <v>73</v>
      </c>
      <c r="J111" s="56" t="e">
        <f>J109/J110</f>
        <v>#DIV/0!</v>
      </c>
      <c r="K111" s="56"/>
      <c r="L111" s="56"/>
      <c r="N111" s="56" t="s">
        <v>73</v>
      </c>
      <c r="O111" s="56" t="e">
        <f>O109/O110</f>
        <v>#DIV/0!</v>
      </c>
      <c r="P111" s="56"/>
      <c r="Q111" s="56"/>
    </row>
    <row r="112" spans="1:17" x14ac:dyDescent="0.25">
      <c r="A112" s="145" t="s">
        <v>95</v>
      </c>
      <c r="B112" s="146"/>
      <c r="C112" s="61"/>
      <c r="D112" s="61"/>
      <c r="E112" s="61"/>
      <c r="F112" s="61"/>
      <c r="G112" s="62"/>
      <c r="I112" s="56" t="s">
        <v>75</v>
      </c>
      <c r="J112" s="56" t="e">
        <f>B107/J110</f>
        <v>#DIV/0!</v>
      </c>
      <c r="K112" s="56"/>
      <c r="L112" s="56"/>
      <c r="N112" s="56" t="s">
        <v>75</v>
      </c>
      <c r="O112" s="56" t="e">
        <f>B107/J110</f>
        <v>#DIV/0!</v>
      </c>
      <c r="P112" s="56"/>
      <c r="Q112" s="56"/>
    </row>
    <row r="113" spans="1:17" x14ac:dyDescent="0.25">
      <c r="A113" s="3" t="s">
        <v>68</v>
      </c>
      <c r="B113" s="51"/>
      <c r="C113" s="60"/>
      <c r="D113" s="61"/>
      <c r="E113" s="61"/>
      <c r="F113" s="61"/>
      <c r="G113" s="62"/>
      <c r="I113" s="56"/>
      <c r="J113" s="56"/>
      <c r="K113" s="56"/>
      <c r="L113" s="56"/>
      <c r="M113" s="56"/>
      <c r="N113" s="56"/>
      <c r="O113" s="56"/>
      <c r="P113" s="56"/>
      <c r="Q113" s="56"/>
    </row>
    <row r="114" spans="1:17" x14ac:dyDescent="0.25">
      <c r="A114" s="3" t="s">
        <v>74</v>
      </c>
      <c r="B114" s="51"/>
      <c r="C114" s="60"/>
      <c r="D114" s="61"/>
      <c r="E114" s="61"/>
      <c r="F114" s="61"/>
      <c r="G114" s="62"/>
      <c r="I114" s="56"/>
      <c r="J114" s="56"/>
      <c r="K114" s="56"/>
      <c r="L114" s="56"/>
      <c r="M114" s="56"/>
      <c r="N114" s="56"/>
      <c r="O114" s="56"/>
      <c r="P114" s="56"/>
      <c r="Q114" s="56"/>
    </row>
    <row r="115" spans="1:17" x14ac:dyDescent="0.25">
      <c r="A115" s="3" t="s">
        <v>69</v>
      </c>
      <c r="B115" s="51"/>
      <c r="C115" s="60"/>
      <c r="D115" s="61"/>
      <c r="E115" s="61"/>
      <c r="F115" s="61"/>
      <c r="G115" s="62"/>
      <c r="I115" s="56" t="s">
        <v>76</v>
      </c>
      <c r="J115" s="75">
        <f>B107</f>
        <v>0</v>
      </c>
      <c r="K115" s="56"/>
      <c r="L115" s="56"/>
      <c r="M115" s="56"/>
      <c r="N115" s="56" t="s">
        <v>76</v>
      </c>
      <c r="O115" s="75">
        <f>B107</f>
        <v>0</v>
      </c>
      <c r="P115" s="56"/>
      <c r="Q115" s="56"/>
    </row>
    <row r="116" spans="1:17" ht="15.75" thickBot="1" x14ac:dyDescent="0.3">
      <c r="A116" s="3" t="s">
        <v>70</v>
      </c>
      <c r="B116" s="94"/>
      <c r="C116" s="60"/>
      <c r="D116" s="61"/>
      <c r="E116" s="61"/>
      <c r="F116" s="61"/>
      <c r="G116" s="62"/>
      <c r="I116" s="76">
        <v>0.25</v>
      </c>
      <c r="J116" s="77">
        <f>J115/4</f>
        <v>0</v>
      </c>
      <c r="K116" s="56"/>
      <c r="L116" s="56"/>
      <c r="M116" s="56"/>
      <c r="N116" s="76">
        <v>0.25</v>
      </c>
      <c r="O116" s="77">
        <f>O115/4</f>
        <v>0</v>
      </c>
      <c r="P116" s="56"/>
      <c r="Q116" s="56"/>
    </row>
    <row r="117" spans="1:17" ht="15.75" thickBot="1" x14ac:dyDescent="0.3">
      <c r="A117" s="93" t="s">
        <v>127</v>
      </c>
      <c r="B117" s="95">
        <f>IF(ISERROR(B118),0,B118)</f>
        <v>0</v>
      </c>
      <c r="C117" s="71" t="e">
        <f>IF(B15="JA",J144,O147)</f>
        <v>#DIV/0!</v>
      </c>
      <c r="D117" s="108"/>
      <c r="E117" s="61"/>
      <c r="F117" s="61"/>
      <c r="G117" s="62"/>
      <c r="I117" s="56" t="s">
        <v>77</v>
      </c>
      <c r="J117" s="75">
        <f>J115-J116</f>
        <v>0</v>
      </c>
      <c r="K117" s="56"/>
      <c r="L117" s="56"/>
      <c r="M117" s="56"/>
      <c r="N117" s="56" t="s">
        <v>77</v>
      </c>
      <c r="O117" s="75">
        <f>O115-O116</f>
        <v>0</v>
      </c>
      <c r="P117" s="56"/>
      <c r="Q117" s="56"/>
    </row>
    <row r="118" spans="1:17" x14ac:dyDescent="0.25">
      <c r="A118" s="49"/>
      <c r="B118" s="109">
        <f>IF(ISBLANK(B15),0,C117)</f>
        <v>0</v>
      </c>
      <c r="C118" s="106"/>
      <c r="D118" s="107"/>
      <c r="E118" s="61"/>
      <c r="F118" s="61"/>
      <c r="G118" s="62"/>
      <c r="I118" s="56"/>
      <c r="J118" s="56"/>
      <c r="K118" s="56"/>
      <c r="L118" s="56"/>
      <c r="M118" s="56"/>
      <c r="N118" s="56"/>
      <c r="O118" s="56"/>
      <c r="P118" s="56"/>
      <c r="Q118" s="56"/>
    </row>
    <row r="119" spans="1:17" x14ac:dyDescent="0.25">
      <c r="A119" s="49"/>
      <c r="B119" s="68"/>
      <c r="C119" s="60"/>
      <c r="D119" s="61"/>
      <c r="E119" s="61"/>
      <c r="F119" s="61"/>
      <c r="G119" s="62"/>
      <c r="I119" s="56" t="s">
        <v>80</v>
      </c>
      <c r="J119" s="75" t="e">
        <f>IF(J111&lt;0.25,K119,0)</f>
        <v>#DIV/0!</v>
      </c>
      <c r="K119" s="75">
        <f>J110*0.05</f>
        <v>0</v>
      </c>
      <c r="L119" s="56"/>
      <c r="M119" s="56"/>
      <c r="N119" s="56" t="s">
        <v>80</v>
      </c>
      <c r="O119" s="75" t="e">
        <f>IF(O111&lt;0.25,P119,0)</f>
        <v>#DIV/0!</v>
      </c>
      <c r="P119" s="75">
        <f>O110*0.05</f>
        <v>0</v>
      </c>
      <c r="Q119" s="56"/>
    </row>
    <row r="120" spans="1:17" x14ac:dyDescent="0.25">
      <c r="A120" s="3" t="s">
        <v>96</v>
      </c>
      <c r="B120" s="50" t="s">
        <v>66</v>
      </c>
      <c r="C120" s="50" t="s">
        <v>67</v>
      </c>
      <c r="D120" s="61"/>
      <c r="E120" s="61"/>
      <c r="F120" s="61"/>
      <c r="G120" s="62"/>
      <c r="I120" s="56" t="s">
        <v>78</v>
      </c>
      <c r="J120" s="75" t="e">
        <f>IF(L120=TRUE,K120,0)</f>
        <v>#DIV/0!</v>
      </c>
      <c r="K120" s="75">
        <f>J110*0.075</f>
        <v>0</v>
      </c>
      <c r="L120" s="56" t="e">
        <f>IF(J119=0,AND(J121=0,1,2))</f>
        <v>#DIV/0!</v>
      </c>
      <c r="M120" s="56"/>
      <c r="N120" s="56" t="s">
        <v>78</v>
      </c>
      <c r="O120" s="75" t="e">
        <f>IF(Q120=TRUE,P120,0)</f>
        <v>#DIV/0!</v>
      </c>
      <c r="P120" s="75">
        <f>O110*0.075</f>
        <v>0</v>
      </c>
      <c r="Q120" s="56" t="e">
        <f>IF(O119=0,AND(O121=0,1,2))</f>
        <v>#DIV/0!</v>
      </c>
    </row>
    <row r="121" spans="1:17" x14ac:dyDescent="0.25">
      <c r="A121" s="3" t="s">
        <v>92</v>
      </c>
      <c r="B121" s="51"/>
      <c r="C121" s="51"/>
      <c r="D121" s="61"/>
      <c r="E121" s="61"/>
      <c r="F121" s="61"/>
      <c r="G121" s="62"/>
      <c r="I121" s="78" t="s">
        <v>79</v>
      </c>
      <c r="J121" s="77" t="e">
        <f>IF(J111&gt;0.5,K121,0)</f>
        <v>#DIV/0!</v>
      </c>
      <c r="K121" s="75">
        <f>J110*0.1</f>
        <v>0</v>
      </c>
      <c r="L121" s="56"/>
      <c r="M121" s="56"/>
      <c r="N121" s="78" t="s">
        <v>79</v>
      </c>
      <c r="O121" s="77" t="e">
        <f>IF(O111&gt;0.5,P121,0)</f>
        <v>#DIV/0!</v>
      </c>
      <c r="P121" s="75">
        <f>O110*0.1</f>
        <v>0</v>
      </c>
      <c r="Q121" s="56"/>
    </row>
    <row r="122" spans="1:17" x14ac:dyDescent="0.25">
      <c r="A122" s="3" t="s">
        <v>93</v>
      </c>
      <c r="B122" s="51"/>
      <c r="C122" s="51"/>
      <c r="D122" s="61"/>
      <c r="E122" s="61"/>
      <c r="F122" s="61"/>
      <c r="G122" s="62"/>
      <c r="I122" s="56"/>
      <c r="J122" s="75" t="e">
        <f>SUM(J119:J121)</f>
        <v>#DIV/0!</v>
      </c>
      <c r="K122" s="56"/>
      <c r="L122" s="56"/>
      <c r="M122" s="56"/>
      <c r="N122" s="56"/>
      <c r="O122" s="75" t="e">
        <f>SUM(O119:O121)</f>
        <v>#DIV/0!</v>
      </c>
      <c r="P122" s="56"/>
      <c r="Q122" s="56"/>
    </row>
    <row r="123" spans="1:17" x14ac:dyDescent="0.25">
      <c r="A123" s="2"/>
      <c r="B123" s="69"/>
      <c r="C123" s="60"/>
      <c r="D123" s="61"/>
      <c r="E123" s="61"/>
      <c r="F123" s="61"/>
      <c r="G123" s="62"/>
      <c r="K123" s="56"/>
      <c r="L123" s="56"/>
      <c r="M123" s="56"/>
      <c r="P123" s="56"/>
      <c r="Q123" s="56"/>
    </row>
    <row r="124" spans="1:17" x14ac:dyDescent="0.25">
      <c r="A124" s="2"/>
      <c r="B124" s="69"/>
      <c r="C124" s="60"/>
      <c r="D124" s="61"/>
      <c r="E124" s="61"/>
      <c r="F124" s="61"/>
      <c r="G124" s="62"/>
      <c r="I124" s="56" t="s">
        <v>82</v>
      </c>
      <c r="J124" s="75" t="e">
        <f>J117-J122</f>
        <v>#DIV/0!</v>
      </c>
      <c r="K124" s="56"/>
      <c r="L124" s="56"/>
      <c r="M124" s="56"/>
      <c r="N124" s="56" t="s">
        <v>82</v>
      </c>
      <c r="O124" s="75" t="e">
        <f>O117-O122</f>
        <v>#DIV/0!</v>
      </c>
      <c r="P124" s="56"/>
      <c r="Q124" s="56"/>
    </row>
    <row r="125" spans="1:17" x14ac:dyDescent="0.25">
      <c r="A125" s="49"/>
      <c r="B125" s="68"/>
      <c r="C125" s="60"/>
      <c r="D125" s="61"/>
      <c r="E125" s="61"/>
      <c r="F125" s="61"/>
      <c r="G125" s="62"/>
      <c r="I125" s="56" t="s">
        <v>81</v>
      </c>
      <c r="J125" s="75" t="e">
        <f>IF(J124&gt;0,J116,0)</f>
        <v>#DIV/0!</v>
      </c>
      <c r="K125" s="56"/>
      <c r="L125" s="56"/>
      <c r="M125" s="56"/>
      <c r="N125" s="56" t="s">
        <v>81</v>
      </c>
      <c r="O125" s="75" t="e">
        <f>IF(O124&gt;0,O116,0)</f>
        <v>#DIV/0!</v>
      </c>
      <c r="P125" s="56"/>
      <c r="Q125" s="56"/>
    </row>
    <row r="126" spans="1:17" x14ac:dyDescent="0.25">
      <c r="A126" s="159" t="s">
        <v>97</v>
      </c>
      <c r="B126" s="160"/>
      <c r="C126" s="158"/>
      <c r="D126" s="61"/>
      <c r="E126" s="61"/>
      <c r="F126" s="61"/>
      <c r="G126" s="62"/>
      <c r="I126" s="56" t="s">
        <v>81</v>
      </c>
      <c r="J126" s="56" t="e">
        <f>IF(J125=0,J116+J124,0)</f>
        <v>#DIV/0!</v>
      </c>
      <c r="K126" s="56"/>
      <c r="L126" s="56"/>
      <c r="M126" s="56"/>
      <c r="N126" s="56" t="s">
        <v>81</v>
      </c>
      <c r="O126" s="56" t="e">
        <f>IF(O125=0,O116+O124,0)</f>
        <v>#DIV/0!</v>
      </c>
      <c r="P126" s="56"/>
      <c r="Q126" s="56"/>
    </row>
    <row r="127" spans="1:17" x14ac:dyDescent="0.25">
      <c r="A127" s="99" t="s">
        <v>124</v>
      </c>
      <c r="B127" s="138" t="s">
        <v>123</v>
      </c>
      <c r="C127" s="139"/>
      <c r="D127" s="61"/>
      <c r="E127" s="61"/>
      <c r="F127" s="61"/>
      <c r="G127" s="62"/>
      <c r="I127" s="82" t="s">
        <v>81</v>
      </c>
      <c r="J127" s="83" t="e">
        <f>SUM(J125:J126)</f>
        <v>#DIV/0!</v>
      </c>
      <c r="M127" s="56"/>
      <c r="N127" s="82" t="s">
        <v>81</v>
      </c>
      <c r="O127" s="83" t="e">
        <f>SUM(O125:O126)</f>
        <v>#DIV/0!</v>
      </c>
    </row>
    <row r="128" spans="1:17" x14ac:dyDescent="0.25">
      <c r="A128" s="137" t="s">
        <v>120</v>
      </c>
      <c r="B128" s="137"/>
      <c r="C128" s="137"/>
      <c r="D128" s="61"/>
      <c r="E128" s="61"/>
      <c r="F128" s="61"/>
      <c r="G128" s="62"/>
    </row>
    <row r="129" spans="1:15" x14ac:dyDescent="0.25">
      <c r="A129" s="137"/>
      <c r="B129" s="137"/>
      <c r="C129" s="137"/>
      <c r="D129" s="61"/>
      <c r="E129" s="61"/>
      <c r="F129" s="61"/>
      <c r="G129" s="62"/>
      <c r="I129" s="56" t="s">
        <v>82</v>
      </c>
      <c r="J129" s="75" t="e">
        <f>IF(J124&lt;0,0,J124)</f>
        <v>#DIV/0!</v>
      </c>
      <c r="N129" s="56" t="s">
        <v>82</v>
      </c>
      <c r="O129" s="75" t="e">
        <f>IF(O124&lt;0,0,O124)</f>
        <v>#DIV/0!</v>
      </c>
    </row>
    <row r="130" spans="1:15" x14ac:dyDescent="0.25">
      <c r="A130" s="137" t="s">
        <v>121</v>
      </c>
      <c r="B130" s="137"/>
      <c r="C130" s="137"/>
      <c r="D130" s="61"/>
      <c r="E130" s="61"/>
      <c r="F130" s="61"/>
      <c r="G130" s="62"/>
      <c r="I130" s="56" t="s">
        <v>81</v>
      </c>
      <c r="J130" s="75" t="e">
        <f>IF(J124&gt;0,J116,0)</f>
        <v>#DIV/0!</v>
      </c>
      <c r="N130" s="56" t="s">
        <v>81</v>
      </c>
      <c r="O130" s="75" t="e">
        <f>IF(O124&gt;0,O116,0)</f>
        <v>#DIV/0!</v>
      </c>
    </row>
    <row r="131" spans="1:15" x14ac:dyDescent="0.25">
      <c r="A131" s="137"/>
      <c r="B131" s="137"/>
      <c r="C131" s="137"/>
      <c r="D131" s="61"/>
      <c r="E131" s="61"/>
      <c r="F131" s="61"/>
      <c r="G131" s="62"/>
      <c r="I131" s="56" t="s">
        <v>81</v>
      </c>
      <c r="J131" s="56" t="e">
        <f>IF(J126&lt;0,0,J126)</f>
        <v>#DIV/0!</v>
      </c>
      <c r="N131" s="56" t="s">
        <v>81</v>
      </c>
      <c r="O131" s="56" t="e">
        <f>IF(O126&lt;0,0,O126)</f>
        <v>#DIV/0!</v>
      </c>
    </row>
    <row r="132" spans="1:15" x14ac:dyDescent="0.25">
      <c r="A132" s="137" t="s">
        <v>122</v>
      </c>
      <c r="B132" s="137"/>
      <c r="C132" s="137"/>
      <c r="D132" s="61"/>
      <c r="E132" s="61"/>
      <c r="F132" s="61"/>
      <c r="G132" s="62"/>
      <c r="I132" s="80" t="s">
        <v>81</v>
      </c>
      <c r="J132" s="81" t="e">
        <f>SUM(J130:J131)</f>
        <v>#DIV/0!</v>
      </c>
      <c r="N132" s="80" t="s">
        <v>81</v>
      </c>
      <c r="O132" s="81" t="e">
        <f>SUM(O130:O131)</f>
        <v>#DIV/0!</v>
      </c>
    </row>
    <row r="133" spans="1:15" x14ac:dyDescent="0.25">
      <c r="A133" s="137"/>
      <c r="B133" s="137"/>
      <c r="C133" s="137"/>
      <c r="D133" s="61"/>
      <c r="E133" s="61"/>
      <c r="F133" s="61"/>
      <c r="G133" s="62"/>
    </row>
    <row r="134" spans="1:15" x14ac:dyDescent="0.25">
      <c r="A134" s="137" t="s">
        <v>125</v>
      </c>
      <c r="B134" s="137"/>
      <c r="C134" s="137"/>
      <c r="D134" s="61"/>
      <c r="E134" s="61"/>
      <c r="F134" s="61"/>
      <c r="G134" s="62"/>
    </row>
    <row r="135" spans="1:15" x14ac:dyDescent="0.25">
      <c r="A135" s="137"/>
      <c r="B135" s="137"/>
      <c r="C135" s="137"/>
      <c r="D135" s="61"/>
      <c r="E135" s="61"/>
      <c r="F135" s="61"/>
      <c r="G135" s="62"/>
      <c r="I135" s="85" t="s">
        <v>99</v>
      </c>
      <c r="J135" s="84" t="e">
        <f>-C101-J132</f>
        <v>#DIV/0!</v>
      </c>
      <c r="N135" s="85" t="s">
        <v>99</v>
      </c>
      <c r="O135" s="84" t="e">
        <f>-C101-J132</f>
        <v>#DIV/0!</v>
      </c>
    </row>
    <row r="136" spans="1:15" x14ac:dyDescent="0.25">
      <c r="A136" s="137" t="s">
        <v>126</v>
      </c>
      <c r="B136" s="137"/>
      <c r="C136" s="137"/>
      <c r="D136" s="61"/>
      <c r="E136" s="61"/>
      <c r="F136" s="61"/>
      <c r="G136" s="62"/>
      <c r="I136" s="85"/>
      <c r="J136" s="84"/>
      <c r="N136" s="85"/>
      <c r="O136" s="84"/>
    </row>
    <row r="137" spans="1:15" x14ac:dyDescent="0.25">
      <c r="A137" s="137"/>
      <c r="B137" s="137"/>
      <c r="C137" s="137"/>
      <c r="D137" s="61"/>
      <c r="E137" s="61"/>
      <c r="F137" s="61"/>
      <c r="G137" s="62"/>
      <c r="I137" s="85"/>
      <c r="J137" s="84"/>
      <c r="N137" s="85"/>
      <c r="O137" s="84"/>
    </row>
    <row r="138" spans="1:15" x14ac:dyDescent="0.25">
      <c r="A138" s="140"/>
      <c r="B138" s="129"/>
      <c r="C138" s="130"/>
      <c r="D138" s="61"/>
      <c r="E138" s="61"/>
      <c r="F138" s="61"/>
      <c r="G138" s="62"/>
      <c r="I138" s="85"/>
      <c r="J138" s="84"/>
      <c r="N138" s="85"/>
      <c r="O138" s="84"/>
    </row>
    <row r="139" spans="1:15" x14ac:dyDescent="0.25">
      <c r="A139" s="131"/>
      <c r="B139" s="132"/>
      <c r="C139" s="133"/>
      <c r="D139" s="61"/>
      <c r="E139" s="61"/>
      <c r="F139" s="61"/>
      <c r="G139" s="62"/>
      <c r="I139" s="85"/>
      <c r="J139" s="84"/>
      <c r="N139" s="85"/>
      <c r="O139" s="84"/>
    </row>
    <row r="140" spans="1:15" x14ac:dyDescent="0.25">
      <c r="A140" s="131"/>
      <c r="B140" s="132"/>
      <c r="C140" s="133"/>
      <c r="D140" s="61"/>
      <c r="E140" s="61"/>
      <c r="F140" s="61"/>
      <c r="G140" s="62"/>
      <c r="I140" s="85"/>
      <c r="J140" s="84"/>
      <c r="N140" s="85"/>
      <c r="O140" s="84"/>
    </row>
    <row r="141" spans="1:15" x14ac:dyDescent="0.25">
      <c r="A141" s="131"/>
      <c r="B141" s="132"/>
      <c r="C141" s="133"/>
      <c r="D141" s="61"/>
      <c r="E141" s="61"/>
      <c r="F141" s="61"/>
      <c r="G141" s="62"/>
      <c r="I141" s="85"/>
      <c r="J141" s="84"/>
      <c r="N141" s="85"/>
      <c r="O141" s="84"/>
    </row>
    <row r="142" spans="1:15" x14ac:dyDescent="0.25">
      <c r="A142" s="131"/>
      <c r="B142" s="132"/>
      <c r="C142" s="133"/>
      <c r="D142" s="61"/>
      <c r="E142" s="61"/>
      <c r="F142" s="61"/>
      <c r="G142" s="62"/>
      <c r="I142" s="85"/>
      <c r="J142" s="84"/>
      <c r="N142" s="85"/>
      <c r="O142" s="84"/>
    </row>
    <row r="143" spans="1:15" ht="15.75" thickBot="1" x14ac:dyDescent="0.3">
      <c r="A143" s="134"/>
      <c r="B143" s="135"/>
      <c r="C143" s="136"/>
      <c r="D143" s="61"/>
      <c r="E143" s="61"/>
      <c r="F143" s="61"/>
      <c r="G143" s="62"/>
      <c r="I143" s="85"/>
      <c r="J143" s="84"/>
      <c r="N143" s="85"/>
      <c r="O143" s="84"/>
    </row>
    <row r="144" spans="1:15" ht="15.75" thickBot="1" x14ac:dyDescent="0.3">
      <c r="A144" s="49"/>
      <c r="B144" s="68"/>
      <c r="C144" s="60"/>
      <c r="D144" s="61"/>
      <c r="E144" s="61"/>
      <c r="F144" s="61"/>
      <c r="G144" s="62"/>
      <c r="I144" s="85" t="s">
        <v>99</v>
      </c>
      <c r="J144" s="88" t="e">
        <f>IF(J135&lt;0,0,J135)</f>
        <v>#DIV/0!</v>
      </c>
      <c r="N144" s="85" t="s">
        <v>99</v>
      </c>
      <c r="O144" s="84" t="e">
        <f>IF(O135&lt;0,0,O135)</f>
        <v>#DIV/0!</v>
      </c>
    </row>
    <row r="145" spans="1:17" x14ac:dyDescent="0.25">
      <c r="A145" s="49"/>
      <c r="B145" s="68"/>
      <c r="C145" s="60"/>
      <c r="D145" s="61"/>
      <c r="E145" s="61"/>
      <c r="F145" s="61"/>
      <c r="G145" s="62"/>
      <c r="I145" s="85"/>
      <c r="J145" s="96"/>
      <c r="N145" s="85"/>
      <c r="O145" s="84"/>
    </row>
    <row r="146" spans="1:17" ht="15.75" thickBot="1" x14ac:dyDescent="0.3">
      <c r="A146" s="159" t="s">
        <v>115</v>
      </c>
      <c r="B146" s="160"/>
      <c r="C146" s="158"/>
      <c r="D146" s="61"/>
      <c r="E146" s="61"/>
      <c r="F146" s="61"/>
      <c r="G146" s="62"/>
      <c r="I146" s="56"/>
      <c r="J146" s="56"/>
      <c r="K146" s="56"/>
      <c r="L146" s="56"/>
      <c r="M146" s="56"/>
      <c r="N146" s="85" t="s">
        <v>99</v>
      </c>
      <c r="O146" s="84" t="e">
        <f>IF(O144&gt;300000,300000,O144)</f>
        <v>#DIV/0!</v>
      </c>
      <c r="P146" s="56"/>
      <c r="Q146" s="56"/>
    </row>
    <row r="147" spans="1:17" x14ac:dyDescent="0.25">
      <c r="A147" s="99" t="s">
        <v>124</v>
      </c>
      <c r="B147" s="138" t="s">
        <v>123</v>
      </c>
      <c r="C147" s="139"/>
      <c r="D147" s="61"/>
      <c r="E147" s="61"/>
      <c r="F147" s="61"/>
      <c r="G147" s="62"/>
      <c r="I147" s="56"/>
      <c r="J147" s="56"/>
      <c r="K147" s="56"/>
      <c r="L147" s="56"/>
      <c r="M147" s="56"/>
      <c r="N147" s="85" t="s">
        <v>99</v>
      </c>
      <c r="O147" s="101" t="e">
        <f>IF(N88&gt;0.24999999,O146,"u voldoet niet aan het criterium van co-financiering")</f>
        <v>#DIV/0!</v>
      </c>
      <c r="P147" s="56"/>
      <c r="Q147" s="56"/>
    </row>
    <row r="148" spans="1:17" x14ac:dyDescent="0.25">
      <c r="A148" s="137" t="s">
        <v>120</v>
      </c>
      <c r="B148" s="137"/>
      <c r="C148" s="137"/>
      <c r="D148" s="61"/>
      <c r="E148" s="61"/>
      <c r="F148" s="61"/>
      <c r="G148" s="62"/>
      <c r="I148" s="102"/>
      <c r="J148" s="103"/>
      <c r="K148" s="104"/>
      <c r="L148" s="104"/>
      <c r="M148" s="102"/>
      <c r="N148" s="102"/>
      <c r="O148" s="103"/>
      <c r="P148" s="104"/>
    </row>
    <row r="149" spans="1:17" x14ac:dyDescent="0.25">
      <c r="A149" s="137"/>
      <c r="B149" s="137"/>
      <c r="C149" s="137"/>
      <c r="D149" s="61"/>
      <c r="E149" s="61"/>
      <c r="F149" s="61"/>
      <c r="G149" s="62"/>
      <c r="I149" s="104"/>
      <c r="J149" s="104"/>
      <c r="K149" s="104"/>
      <c r="L149" s="104"/>
      <c r="M149" s="104"/>
      <c r="N149" s="104"/>
      <c r="O149" s="104"/>
      <c r="P149" s="104"/>
    </row>
    <row r="150" spans="1:17" x14ac:dyDescent="0.25">
      <c r="A150" s="137" t="s">
        <v>121</v>
      </c>
      <c r="B150" s="137"/>
      <c r="C150" s="137"/>
      <c r="D150" s="61"/>
      <c r="E150" s="61"/>
      <c r="F150" s="61"/>
      <c r="G150" s="62"/>
      <c r="I150" s="102"/>
      <c r="J150" s="105"/>
      <c r="K150" s="104"/>
      <c r="L150" s="104"/>
      <c r="M150" s="104"/>
      <c r="N150" s="102"/>
      <c r="O150" s="105"/>
      <c r="P150" s="104"/>
    </row>
    <row r="151" spans="1:17" x14ac:dyDescent="0.25">
      <c r="A151" s="137"/>
      <c r="B151" s="137"/>
      <c r="C151" s="137"/>
      <c r="D151" s="61"/>
      <c r="E151" s="61"/>
      <c r="F151" s="61"/>
      <c r="G151" s="62"/>
      <c r="I151" s="102"/>
      <c r="J151" s="105"/>
      <c r="K151" s="104"/>
      <c r="L151" s="104"/>
      <c r="M151" s="104"/>
      <c r="N151" s="102"/>
      <c r="O151" s="105"/>
      <c r="P151" s="104"/>
    </row>
    <row r="152" spans="1:17" x14ac:dyDescent="0.25">
      <c r="A152" s="137" t="s">
        <v>122</v>
      </c>
      <c r="B152" s="137"/>
      <c r="C152" s="137"/>
      <c r="D152" s="61"/>
      <c r="E152" s="61"/>
      <c r="F152" s="61"/>
      <c r="G152" s="62"/>
      <c r="I152" s="102"/>
      <c r="J152" s="105"/>
      <c r="K152" s="104"/>
      <c r="L152" s="104"/>
      <c r="M152" s="104"/>
      <c r="N152" s="102"/>
      <c r="O152" s="105"/>
      <c r="P152" s="104"/>
    </row>
    <row r="153" spans="1:17" x14ac:dyDescent="0.25">
      <c r="A153" s="137"/>
      <c r="B153" s="137"/>
      <c r="C153" s="137"/>
      <c r="D153" s="61"/>
      <c r="E153" s="61"/>
      <c r="F153" s="61"/>
      <c r="G153" s="62"/>
      <c r="I153" s="102"/>
      <c r="J153" s="105"/>
      <c r="K153" s="104"/>
      <c r="L153" s="104"/>
      <c r="M153" s="104"/>
      <c r="N153" s="102"/>
      <c r="O153" s="105"/>
      <c r="P153" s="104"/>
    </row>
    <row r="154" spans="1:17" x14ac:dyDescent="0.25">
      <c r="A154" s="137" t="s">
        <v>125</v>
      </c>
      <c r="B154" s="137"/>
      <c r="C154" s="137"/>
      <c r="D154" s="61"/>
      <c r="E154" s="61"/>
      <c r="F154" s="61"/>
      <c r="G154" s="62"/>
      <c r="I154" s="102"/>
      <c r="J154" s="102"/>
      <c r="K154" s="104"/>
      <c r="L154" s="104"/>
      <c r="M154" s="104"/>
      <c r="N154" s="102"/>
      <c r="O154" s="102"/>
      <c r="P154" s="104"/>
    </row>
    <row r="155" spans="1:17" x14ac:dyDescent="0.25">
      <c r="A155" s="137"/>
      <c r="B155" s="137"/>
      <c r="C155" s="137"/>
      <c r="D155" s="61"/>
      <c r="E155" s="61"/>
      <c r="F155" s="61"/>
      <c r="G155" s="62"/>
      <c r="I155" s="100"/>
      <c r="J155" s="96"/>
      <c r="K155" s="104"/>
      <c r="L155" s="104"/>
      <c r="M155" s="104"/>
      <c r="N155" s="100"/>
      <c r="O155" s="96"/>
      <c r="P155" s="104"/>
    </row>
    <row r="156" spans="1:17" x14ac:dyDescent="0.25">
      <c r="A156" s="137" t="s">
        <v>126</v>
      </c>
      <c r="B156" s="137"/>
      <c r="C156" s="137"/>
      <c r="D156" s="61"/>
      <c r="E156" s="61"/>
      <c r="F156" s="61"/>
      <c r="G156" s="62"/>
      <c r="I156" s="100"/>
      <c r="J156" s="96"/>
      <c r="K156" s="104"/>
      <c r="L156" s="104"/>
      <c r="M156" s="104"/>
      <c r="N156" s="100"/>
      <c r="O156" s="96"/>
      <c r="P156" s="104"/>
    </row>
    <row r="157" spans="1:17" x14ac:dyDescent="0.25">
      <c r="A157" s="137"/>
      <c r="B157" s="137"/>
      <c r="C157" s="137"/>
      <c r="D157" s="61"/>
      <c r="E157" s="61"/>
      <c r="F157" s="61"/>
      <c r="G157" s="62"/>
    </row>
    <row r="158" spans="1:17" x14ac:dyDescent="0.25">
      <c r="A158" s="140"/>
      <c r="B158" s="129"/>
      <c r="C158" s="130"/>
      <c r="D158" s="61"/>
      <c r="E158" s="61"/>
      <c r="F158" s="61"/>
      <c r="G158" s="62"/>
      <c r="I158" s="85"/>
      <c r="J158" s="84"/>
      <c r="N158" s="85"/>
      <c r="O158" s="84"/>
    </row>
    <row r="159" spans="1:17" x14ac:dyDescent="0.25">
      <c r="A159" s="131"/>
      <c r="B159" s="132"/>
      <c r="C159" s="133"/>
      <c r="D159" s="61"/>
      <c r="E159" s="61"/>
      <c r="F159" s="61"/>
      <c r="G159" s="62"/>
      <c r="I159" s="85"/>
      <c r="J159" s="84"/>
      <c r="N159" s="85"/>
      <c r="O159" s="84"/>
    </row>
    <row r="160" spans="1:17" x14ac:dyDescent="0.25">
      <c r="A160" s="131"/>
      <c r="B160" s="132"/>
      <c r="C160" s="133"/>
      <c r="D160" s="61"/>
      <c r="E160" s="61"/>
      <c r="F160" s="61"/>
      <c r="G160" s="62"/>
      <c r="I160" s="85"/>
      <c r="J160" s="84"/>
      <c r="N160" s="85"/>
      <c r="O160" s="84"/>
    </row>
    <row r="161" spans="1:15" x14ac:dyDescent="0.25">
      <c r="A161" s="131"/>
      <c r="B161" s="132"/>
      <c r="C161" s="133"/>
      <c r="D161" s="61"/>
      <c r="E161" s="61"/>
      <c r="F161" s="61"/>
      <c r="G161" s="62"/>
      <c r="I161" s="85"/>
      <c r="J161" s="84"/>
      <c r="N161" s="85"/>
      <c r="O161" s="84"/>
    </row>
    <row r="162" spans="1:15" x14ac:dyDescent="0.25">
      <c r="A162" s="131"/>
      <c r="B162" s="132"/>
      <c r="C162" s="133"/>
      <c r="D162" s="61"/>
      <c r="E162" s="61"/>
      <c r="F162" s="61"/>
      <c r="G162" s="62"/>
      <c r="I162" s="85"/>
      <c r="J162" s="84"/>
      <c r="N162" s="85"/>
      <c r="O162" s="84"/>
    </row>
    <row r="163" spans="1:15" x14ac:dyDescent="0.25">
      <c r="A163" s="134"/>
      <c r="B163" s="135"/>
      <c r="C163" s="136"/>
      <c r="D163" s="61"/>
      <c r="E163" s="61"/>
      <c r="F163" s="61"/>
      <c r="G163" s="62"/>
      <c r="I163" s="85"/>
      <c r="J163" s="84"/>
      <c r="N163" s="85"/>
      <c r="O163" s="84"/>
    </row>
    <row r="164" spans="1:15" x14ac:dyDescent="0.25">
      <c r="A164" s="49"/>
      <c r="B164" s="68"/>
      <c r="C164" s="60"/>
      <c r="D164" s="61"/>
      <c r="E164" s="61"/>
      <c r="F164" s="61"/>
      <c r="G164" s="62"/>
    </row>
    <row r="165" spans="1:15" x14ac:dyDescent="0.25">
      <c r="A165" s="98"/>
      <c r="B165" s="87"/>
      <c r="C165" s="70"/>
      <c r="D165" s="61"/>
      <c r="E165" s="61"/>
      <c r="F165" s="61"/>
      <c r="G165" s="62"/>
    </row>
    <row r="166" spans="1:15" x14ac:dyDescent="0.25">
      <c r="A166" s="141" t="s">
        <v>116</v>
      </c>
      <c r="B166" s="142"/>
      <c r="C166" s="158"/>
      <c r="D166" s="61"/>
      <c r="E166" s="61"/>
      <c r="F166" s="61"/>
      <c r="G166" s="62"/>
      <c r="I166" s="56"/>
      <c r="J166" s="75"/>
      <c r="K166" s="56"/>
      <c r="L166" s="56"/>
      <c r="M166" s="56"/>
    </row>
    <row r="167" spans="1:15" x14ac:dyDescent="0.25">
      <c r="A167" s="143" t="s">
        <v>132</v>
      </c>
      <c r="B167" s="144"/>
      <c r="C167" s="116" t="s">
        <v>131</v>
      </c>
      <c r="D167" s="61"/>
      <c r="E167" s="61"/>
      <c r="F167" s="61"/>
      <c r="G167" s="62"/>
      <c r="K167" s="56"/>
      <c r="L167" s="56"/>
      <c r="M167" s="56"/>
      <c r="N167" s="56"/>
    </row>
    <row r="168" spans="1:15" x14ac:dyDescent="0.25">
      <c r="A168" s="126" t="s">
        <v>120</v>
      </c>
      <c r="B168" s="127"/>
      <c r="C168" s="117"/>
      <c r="D168" s="61"/>
      <c r="E168" s="61"/>
      <c r="F168" s="61"/>
      <c r="G168" s="62"/>
    </row>
    <row r="169" spans="1:15" x14ac:dyDescent="0.25">
      <c r="A169" s="126" t="s">
        <v>121</v>
      </c>
      <c r="B169" s="127"/>
      <c r="C169" s="117"/>
      <c r="D169" s="61"/>
      <c r="E169" s="61"/>
      <c r="F169" s="61"/>
      <c r="G169" s="62"/>
    </row>
    <row r="170" spans="1:15" x14ac:dyDescent="0.25">
      <c r="A170" s="126" t="s">
        <v>122</v>
      </c>
      <c r="B170" s="127"/>
      <c r="C170" s="117"/>
      <c r="D170" s="61"/>
      <c r="E170" s="61"/>
      <c r="F170" s="61"/>
      <c r="G170" s="62"/>
    </row>
    <row r="171" spans="1:15" x14ac:dyDescent="0.25">
      <c r="A171" s="126" t="s">
        <v>125</v>
      </c>
      <c r="B171" s="127"/>
      <c r="C171" s="117"/>
      <c r="D171" s="61"/>
      <c r="E171" s="61"/>
      <c r="F171" s="61"/>
      <c r="G171" s="62"/>
    </row>
    <row r="172" spans="1:15" x14ac:dyDescent="0.25">
      <c r="A172" s="126" t="s">
        <v>126</v>
      </c>
      <c r="B172" s="127"/>
      <c r="C172" s="117"/>
      <c r="D172" s="61"/>
      <c r="E172" s="61"/>
      <c r="F172" s="61"/>
      <c r="G172" s="62"/>
    </row>
    <row r="173" spans="1:15" x14ac:dyDescent="0.25">
      <c r="A173" s="122" t="s">
        <v>133</v>
      </c>
      <c r="B173" s="123"/>
      <c r="C173" s="120">
        <f>SUM(C168:C172)</f>
        <v>0</v>
      </c>
      <c r="D173" s="61"/>
      <c r="E173" s="61"/>
      <c r="F173" s="61"/>
      <c r="G173" s="62"/>
    </row>
    <row r="174" spans="1:15" ht="6.75" customHeight="1" x14ac:dyDescent="0.25">
      <c r="A174" s="118"/>
      <c r="B174" s="118"/>
      <c r="C174" s="119"/>
      <c r="D174" s="61"/>
      <c r="E174" s="61"/>
      <c r="F174" s="61"/>
      <c r="G174" s="62"/>
    </row>
    <row r="175" spans="1:15" x14ac:dyDescent="0.25">
      <c r="A175" s="124" t="str">
        <f>IF(C173=C99,"correct","bedragen co-financiering sluiten niet aan")</f>
        <v>correct</v>
      </c>
      <c r="B175" s="125"/>
      <c r="C175" s="125"/>
      <c r="D175" s="61"/>
      <c r="E175" s="61"/>
      <c r="F175" s="61"/>
      <c r="G175" s="62"/>
    </row>
    <row r="176" spans="1:15" x14ac:dyDescent="0.25">
      <c r="A176" s="98"/>
      <c r="B176" s="87"/>
      <c r="C176" s="70"/>
      <c r="D176" s="61"/>
      <c r="E176" s="61"/>
      <c r="F176" s="61"/>
      <c r="G176" s="62"/>
    </row>
    <row r="177" spans="1:14" x14ac:dyDescent="0.25">
      <c r="A177" s="159" t="s">
        <v>117</v>
      </c>
      <c r="B177" s="160"/>
      <c r="C177" s="158"/>
      <c r="D177" s="61"/>
      <c r="E177" s="61"/>
      <c r="F177" s="61"/>
      <c r="G177" s="62"/>
      <c r="I177" s="56"/>
      <c r="J177" s="75"/>
      <c r="K177" s="56"/>
      <c r="L177" s="56"/>
      <c r="M177" s="56"/>
      <c r="N177" s="56"/>
    </row>
    <row r="178" spans="1:14" x14ac:dyDescent="0.25">
      <c r="A178" s="128"/>
      <c r="B178" s="129"/>
      <c r="C178" s="130"/>
      <c r="D178" s="61"/>
      <c r="E178" s="61"/>
      <c r="F178" s="61"/>
      <c r="G178" s="62"/>
      <c r="K178" s="56"/>
      <c r="L178" s="56"/>
      <c r="M178" s="56"/>
      <c r="N178" s="56"/>
    </row>
    <row r="179" spans="1:14" x14ac:dyDescent="0.25">
      <c r="A179" s="131"/>
      <c r="B179" s="132"/>
      <c r="C179" s="133"/>
      <c r="D179" s="61"/>
      <c r="E179" s="61"/>
      <c r="F179" s="61"/>
      <c r="G179" s="62"/>
    </row>
    <row r="180" spans="1:14" x14ac:dyDescent="0.25">
      <c r="A180" s="131"/>
      <c r="B180" s="132"/>
      <c r="C180" s="133"/>
      <c r="D180" s="61"/>
      <c r="E180" s="61"/>
      <c r="F180" s="61"/>
      <c r="G180" s="62"/>
    </row>
    <row r="181" spans="1:14" x14ac:dyDescent="0.25">
      <c r="A181" s="131"/>
      <c r="B181" s="132"/>
      <c r="C181" s="133"/>
      <c r="D181" s="61"/>
      <c r="E181" s="61"/>
      <c r="F181" s="61"/>
      <c r="G181" s="62"/>
    </row>
    <row r="182" spans="1:14" x14ac:dyDescent="0.25">
      <c r="A182" s="131"/>
      <c r="B182" s="132"/>
      <c r="C182" s="133"/>
      <c r="D182" s="61"/>
      <c r="E182" s="61"/>
      <c r="F182" s="61"/>
      <c r="G182" s="62"/>
    </row>
    <row r="183" spans="1:14" x14ac:dyDescent="0.25">
      <c r="A183" s="131"/>
      <c r="B183" s="132"/>
      <c r="C183" s="133"/>
      <c r="D183" s="61"/>
      <c r="E183" s="61"/>
      <c r="F183" s="61"/>
      <c r="G183" s="62"/>
    </row>
    <row r="184" spans="1:14" x14ac:dyDescent="0.25">
      <c r="A184" s="131"/>
      <c r="B184" s="132"/>
      <c r="C184" s="133"/>
      <c r="D184" s="61"/>
      <c r="E184" s="61"/>
      <c r="F184" s="61"/>
      <c r="G184" s="62"/>
    </row>
    <row r="185" spans="1:14" x14ac:dyDescent="0.25">
      <c r="A185" s="134"/>
      <c r="B185" s="135"/>
      <c r="C185" s="136"/>
      <c r="D185" s="61"/>
      <c r="E185" s="61"/>
      <c r="F185" s="61"/>
      <c r="G185" s="62"/>
    </row>
    <row r="186" spans="1:14" x14ac:dyDescent="0.25">
      <c r="A186" s="49"/>
      <c r="B186" s="68"/>
      <c r="C186" s="60"/>
      <c r="D186" s="61"/>
      <c r="E186" s="61"/>
      <c r="F186" s="61"/>
      <c r="G186" s="62"/>
    </row>
    <row r="187" spans="1:14" x14ac:dyDescent="0.25">
      <c r="A187" s="98"/>
      <c r="B187" s="87"/>
      <c r="C187" s="70"/>
      <c r="D187" s="61"/>
      <c r="E187" s="61"/>
      <c r="F187" s="61"/>
      <c r="G187" s="62"/>
    </row>
    <row r="188" spans="1:14" x14ac:dyDescent="0.25">
      <c r="A188" s="141" t="s">
        <v>128</v>
      </c>
      <c r="B188" s="142"/>
      <c r="C188" s="115"/>
      <c r="D188" s="61"/>
      <c r="E188" s="61"/>
      <c r="F188" s="61"/>
      <c r="G188" s="62"/>
    </row>
    <row r="189" spans="1:14" x14ac:dyDescent="0.25">
      <c r="A189" s="128"/>
      <c r="B189" s="129"/>
      <c r="C189" s="130"/>
      <c r="D189" s="61"/>
      <c r="E189" s="61"/>
      <c r="F189" s="61"/>
      <c r="G189" s="62"/>
    </row>
    <row r="190" spans="1:14" x14ac:dyDescent="0.25">
      <c r="A190" s="131"/>
      <c r="B190" s="132"/>
      <c r="C190" s="133"/>
      <c r="D190" s="61"/>
      <c r="E190" s="61"/>
      <c r="F190" s="61"/>
      <c r="G190" s="62"/>
    </row>
    <row r="191" spans="1:14" x14ac:dyDescent="0.25">
      <c r="A191" s="131"/>
      <c r="B191" s="132"/>
      <c r="C191" s="133"/>
      <c r="D191" s="61"/>
      <c r="E191" s="61"/>
      <c r="F191" s="61"/>
      <c r="G191" s="62"/>
    </row>
    <row r="192" spans="1:14" x14ac:dyDescent="0.25">
      <c r="A192" s="131"/>
      <c r="B192" s="132"/>
      <c r="C192" s="133"/>
      <c r="D192" s="61"/>
      <c r="E192" s="61"/>
      <c r="F192" s="61"/>
      <c r="G192" s="62"/>
    </row>
    <row r="193" spans="1:7" x14ac:dyDescent="0.25">
      <c r="A193" s="131"/>
      <c r="B193" s="132"/>
      <c r="C193" s="133"/>
      <c r="D193" s="61"/>
      <c r="E193" s="61"/>
      <c r="F193" s="61"/>
      <c r="G193" s="62"/>
    </row>
    <row r="194" spans="1:7" x14ac:dyDescent="0.25">
      <c r="A194" s="131"/>
      <c r="B194" s="132"/>
      <c r="C194" s="133"/>
      <c r="D194" s="61"/>
      <c r="E194" s="61"/>
      <c r="F194" s="61"/>
      <c r="G194" s="62"/>
    </row>
    <row r="195" spans="1:7" x14ac:dyDescent="0.25">
      <c r="A195" s="131"/>
      <c r="B195" s="132"/>
      <c r="C195" s="133"/>
      <c r="D195" s="61"/>
      <c r="E195" s="61"/>
      <c r="F195" s="61"/>
      <c r="G195" s="62"/>
    </row>
    <row r="196" spans="1:7" x14ac:dyDescent="0.25">
      <c r="A196" s="134"/>
      <c r="B196" s="135"/>
      <c r="C196" s="136"/>
      <c r="D196" s="61"/>
      <c r="E196" s="61"/>
      <c r="F196" s="61"/>
      <c r="G196" s="62"/>
    </row>
    <row r="197" spans="1:7" x14ac:dyDescent="0.25">
      <c r="A197" s="68"/>
      <c r="B197" s="68"/>
      <c r="C197" s="60"/>
      <c r="D197" s="61"/>
      <c r="E197" s="61"/>
      <c r="F197" s="61"/>
      <c r="G197" s="62"/>
    </row>
    <row r="198" spans="1:7" x14ac:dyDescent="0.25">
      <c r="A198" s="113"/>
      <c r="B198" s="114"/>
      <c r="C198" s="110"/>
      <c r="D198" s="111"/>
      <c r="E198" s="111"/>
      <c r="F198" s="111"/>
      <c r="G198" s="112"/>
    </row>
    <row r="199" spans="1:7" x14ac:dyDescent="0.25">
      <c r="A199" s="98"/>
      <c r="B199" s="87"/>
      <c r="C199" s="70"/>
      <c r="D199" s="61"/>
      <c r="E199" s="61"/>
      <c r="F199" s="61"/>
      <c r="G199" s="62"/>
    </row>
    <row r="200" spans="1:7" x14ac:dyDescent="0.25">
      <c r="A200" s="141" t="s">
        <v>129</v>
      </c>
      <c r="B200" s="142"/>
      <c r="C200" s="115"/>
      <c r="D200" s="61"/>
      <c r="E200" s="61"/>
      <c r="F200" s="61"/>
      <c r="G200" s="62"/>
    </row>
    <row r="201" spans="1:7" x14ac:dyDescent="0.25">
      <c r="A201" s="147" t="s">
        <v>135</v>
      </c>
      <c r="B201" s="148"/>
      <c r="C201" s="149"/>
      <c r="D201" s="61"/>
      <c r="E201" s="61"/>
      <c r="F201" s="61"/>
      <c r="G201" s="62"/>
    </row>
    <row r="202" spans="1:7" x14ac:dyDescent="0.25">
      <c r="A202" s="150"/>
      <c r="B202" s="151"/>
      <c r="C202" s="152"/>
      <c r="D202" s="61"/>
      <c r="E202" s="61"/>
      <c r="F202" s="61"/>
      <c r="G202" s="62"/>
    </row>
    <row r="203" spans="1:7" x14ac:dyDescent="0.25">
      <c r="A203" s="150"/>
      <c r="B203" s="151"/>
      <c r="C203" s="152"/>
      <c r="D203" s="61"/>
      <c r="E203" s="61"/>
      <c r="F203" s="61"/>
      <c r="G203" s="62"/>
    </row>
    <row r="204" spans="1:7" x14ac:dyDescent="0.25">
      <c r="A204" s="150"/>
      <c r="B204" s="151"/>
      <c r="C204" s="152"/>
      <c r="D204" s="61"/>
      <c r="E204" s="61"/>
      <c r="F204" s="61"/>
      <c r="G204" s="62"/>
    </row>
    <row r="205" spans="1:7" x14ac:dyDescent="0.25">
      <c r="A205" s="150"/>
      <c r="B205" s="151"/>
      <c r="C205" s="152"/>
      <c r="D205" s="61"/>
      <c r="E205" s="61"/>
      <c r="F205" s="61"/>
      <c r="G205" s="62"/>
    </row>
    <row r="206" spans="1:7" x14ac:dyDescent="0.25">
      <c r="A206" s="150"/>
      <c r="B206" s="151"/>
      <c r="C206" s="152"/>
      <c r="D206" s="61"/>
      <c r="E206" s="61"/>
      <c r="F206" s="61"/>
      <c r="G206" s="62"/>
    </row>
    <row r="207" spans="1:7" x14ac:dyDescent="0.25">
      <c r="A207" s="150"/>
      <c r="B207" s="151"/>
      <c r="C207" s="152"/>
      <c r="D207" s="61"/>
      <c r="E207" s="61"/>
      <c r="F207" s="61"/>
      <c r="G207" s="62"/>
    </row>
    <row r="208" spans="1:7" x14ac:dyDescent="0.25">
      <c r="A208" s="150"/>
      <c r="B208" s="151"/>
      <c r="C208" s="152"/>
      <c r="D208" s="61"/>
      <c r="E208" s="61"/>
      <c r="F208" s="61"/>
      <c r="G208" s="62"/>
    </row>
    <row r="209" spans="1:7" x14ac:dyDescent="0.25">
      <c r="A209" s="150"/>
      <c r="B209" s="151"/>
      <c r="C209" s="152"/>
      <c r="D209" s="61"/>
      <c r="E209" s="61"/>
      <c r="F209" s="61"/>
      <c r="G209" s="62"/>
    </row>
    <row r="210" spans="1:7" x14ac:dyDescent="0.25">
      <c r="A210" s="150"/>
      <c r="B210" s="151"/>
      <c r="C210" s="152"/>
      <c r="D210" s="61"/>
      <c r="E210" s="61"/>
      <c r="F210" s="61"/>
      <c r="G210" s="62"/>
    </row>
    <row r="211" spans="1:7" x14ac:dyDescent="0.25">
      <c r="A211" s="150"/>
      <c r="B211" s="151"/>
      <c r="C211" s="152"/>
      <c r="D211" s="61"/>
      <c r="E211" s="61"/>
      <c r="F211" s="61"/>
      <c r="G211" s="62"/>
    </row>
    <row r="212" spans="1:7" x14ac:dyDescent="0.25">
      <c r="A212" s="153"/>
      <c r="B212" s="154"/>
      <c r="C212" s="155"/>
      <c r="D212" s="61"/>
      <c r="E212" s="61"/>
      <c r="F212" s="61"/>
      <c r="G212" s="62"/>
    </row>
    <row r="213" spans="1:7" x14ac:dyDescent="0.25">
      <c r="A213" s="52"/>
      <c r="B213" s="53"/>
      <c r="C213" s="53"/>
      <c r="D213" s="72"/>
      <c r="E213" s="72"/>
      <c r="F213" s="72"/>
      <c r="G213" s="73"/>
    </row>
    <row r="214" spans="1:7" x14ac:dyDescent="0.25">
      <c r="A214" s="54"/>
      <c r="B214" s="54"/>
      <c r="C214" s="54"/>
    </row>
    <row r="215" spans="1:7" x14ac:dyDescent="0.25">
      <c r="A215" s="54"/>
      <c r="B215" s="54"/>
      <c r="C215" s="54"/>
    </row>
    <row r="216" spans="1:7" hidden="1" x14ac:dyDescent="0.25">
      <c r="A216" s="54"/>
      <c r="B216" s="54"/>
      <c r="C216" s="54"/>
    </row>
    <row r="217" spans="1:7" hidden="1" x14ac:dyDescent="0.25">
      <c r="A217" s="54" t="s">
        <v>86</v>
      </c>
      <c r="B217" s="54" t="s">
        <v>102</v>
      </c>
      <c r="C217" s="54"/>
    </row>
    <row r="218" spans="1:7" hidden="1" x14ac:dyDescent="0.25">
      <c r="A218" s="54" t="s">
        <v>87</v>
      </c>
      <c r="B218" s="54" t="s">
        <v>103</v>
      </c>
      <c r="C218" s="54"/>
    </row>
    <row r="219" spans="1:7" hidden="1" x14ac:dyDescent="0.25">
      <c r="A219" s="54"/>
      <c r="B219" s="54"/>
      <c r="C219" s="54"/>
    </row>
    <row r="220" spans="1:7" hidden="1" x14ac:dyDescent="0.25">
      <c r="A220" s="54"/>
      <c r="B220" s="54"/>
      <c r="C220" s="54"/>
    </row>
    <row r="240" spans="1:3" x14ac:dyDescent="0.25">
      <c r="A240"/>
      <c r="B240"/>
      <c r="C240"/>
    </row>
    <row r="241" spans="1:3" x14ac:dyDescent="0.25">
      <c r="A241" s="54"/>
      <c r="B241" s="54"/>
      <c r="C241" s="54"/>
    </row>
    <row r="242" spans="1:3" x14ac:dyDescent="0.25">
      <c r="A242" s="54"/>
      <c r="B242" s="54"/>
      <c r="C242" s="54"/>
    </row>
    <row r="243" spans="1:3" x14ac:dyDescent="0.25">
      <c r="A243" s="54"/>
      <c r="B243" s="54"/>
      <c r="C243" s="54"/>
    </row>
    <row r="244" spans="1:3" x14ac:dyDescent="0.25">
      <c r="A244" s="54"/>
      <c r="B244" s="54"/>
      <c r="C244" s="54"/>
    </row>
    <row r="245" spans="1:3" x14ac:dyDescent="0.25">
      <c r="A245" s="54"/>
      <c r="B245" s="54"/>
      <c r="C245" s="54"/>
    </row>
    <row r="246" spans="1:3" x14ac:dyDescent="0.25">
      <c r="A246" s="54"/>
      <c r="B246" s="54"/>
      <c r="C246" s="54"/>
    </row>
    <row r="247" spans="1:3" x14ac:dyDescent="0.25">
      <c r="A247" s="54"/>
      <c r="B247" s="54"/>
      <c r="C247" s="54"/>
    </row>
    <row r="248" spans="1:3" x14ac:dyDescent="0.25">
      <c r="A248" s="54"/>
      <c r="B248" s="54"/>
      <c r="C248" s="54"/>
    </row>
    <row r="249" spans="1:3" x14ac:dyDescent="0.25">
      <c r="A249" s="54"/>
      <c r="B249" s="54"/>
      <c r="C249" s="54"/>
    </row>
    <row r="250" spans="1:3" x14ac:dyDescent="0.25">
      <c r="A250" s="54"/>
      <c r="B250" s="54"/>
      <c r="C250" s="54"/>
    </row>
    <row r="251" spans="1:3" x14ac:dyDescent="0.25">
      <c r="A251" s="54"/>
      <c r="B251" s="54"/>
      <c r="C251" s="54"/>
    </row>
    <row r="252" spans="1:3" x14ac:dyDescent="0.25">
      <c r="A252" s="54"/>
      <c r="B252" s="54"/>
      <c r="C252" s="54"/>
    </row>
    <row r="253" spans="1:3" x14ac:dyDescent="0.25">
      <c r="A253" s="54"/>
      <c r="B253" s="54"/>
      <c r="C253" s="54"/>
    </row>
    <row r="254" spans="1:3" x14ac:dyDescent="0.25">
      <c r="A254" s="54"/>
      <c r="B254" s="54"/>
      <c r="C254" s="54"/>
    </row>
    <row r="255" spans="1:3" x14ac:dyDescent="0.25">
      <c r="A255" s="54"/>
      <c r="B255" s="54"/>
      <c r="C255" s="54"/>
    </row>
    <row r="256" spans="1:3" x14ac:dyDescent="0.25">
      <c r="A256" s="54"/>
      <c r="B256" s="54"/>
      <c r="C256" s="54"/>
    </row>
    <row r="257" spans="1:3" x14ac:dyDescent="0.25">
      <c r="A257" s="54"/>
      <c r="B257" s="54"/>
      <c r="C257" s="54"/>
    </row>
    <row r="258" spans="1:3" x14ac:dyDescent="0.25">
      <c r="A258" s="54"/>
      <c r="B258" s="54"/>
      <c r="C258" s="54"/>
    </row>
    <row r="259" spans="1:3" x14ac:dyDescent="0.25">
      <c r="A259" s="54"/>
      <c r="B259" s="54"/>
      <c r="C259" s="54"/>
    </row>
    <row r="260" spans="1:3" x14ac:dyDescent="0.25">
      <c r="A260" s="54"/>
      <c r="B260" s="54"/>
      <c r="C260" s="54"/>
    </row>
    <row r="261" spans="1:3" x14ac:dyDescent="0.25">
      <c r="A261" s="54"/>
      <c r="B261" s="54"/>
      <c r="C261" s="54"/>
    </row>
    <row r="262" spans="1:3" x14ac:dyDescent="0.25">
      <c r="A262" s="54"/>
      <c r="B262" s="54"/>
      <c r="C262" s="54"/>
    </row>
    <row r="263" spans="1:3" x14ac:dyDescent="0.25">
      <c r="A263" s="54"/>
      <c r="B263" s="54"/>
      <c r="C263" s="54"/>
    </row>
    <row r="264" spans="1:3" x14ac:dyDescent="0.25">
      <c r="A264" s="54"/>
      <c r="B264" s="54"/>
      <c r="C264" s="54"/>
    </row>
    <row r="265" spans="1:3" x14ac:dyDescent="0.25">
      <c r="A265" s="54"/>
      <c r="B265" s="54"/>
      <c r="C265" s="54"/>
    </row>
    <row r="266" spans="1:3" x14ac:dyDescent="0.25">
      <c r="A266" s="54"/>
      <c r="B266" s="54"/>
      <c r="C266" s="54"/>
    </row>
    <row r="267" spans="1:3" x14ac:dyDescent="0.25">
      <c r="A267" s="54"/>
      <c r="B267" s="54"/>
      <c r="C267" s="54"/>
    </row>
    <row r="268" spans="1:3" x14ac:dyDescent="0.25">
      <c r="A268" s="54"/>
      <c r="B268" s="54"/>
      <c r="C268" s="54"/>
    </row>
    <row r="269" spans="1:3" x14ac:dyDescent="0.25">
      <c r="A269" s="54"/>
      <c r="B269" s="54"/>
      <c r="C269" s="54"/>
    </row>
    <row r="270" spans="1:3" x14ac:dyDescent="0.25">
      <c r="A270" s="54"/>
      <c r="B270" s="54"/>
      <c r="C270" s="54"/>
    </row>
    <row r="271" spans="1:3" x14ac:dyDescent="0.25">
      <c r="A271" s="54"/>
      <c r="B271" s="54"/>
      <c r="C271" s="54"/>
    </row>
    <row r="272" spans="1:3" x14ac:dyDescent="0.25">
      <c r="A272" s="54"/>
      <c r="B272" s="54"/>
      <c r="C272" s="54"/>
    </row>
    <row r="273" spans="1:3" x14ac:dyDescent="0.25">
      <c r="A273" s="54"/>
      <c r="B273" s="54"/>
      <c r="C273" s="54"/>
    </row>
    <row r="274" spans="1:3" x14ac:dyDescent="0.25">
      <c r="A274" s="54"/>
      <c r="B274" s="54"/>
      <c r="C274" s="54"/>
    </row>
    <row r="275" spans="1:3" x14ac:dyDescent="0.25">
      <c r="A275" s="54"/>
      <c r="B275" s="54"/>
      <c r="C275" s="54"/>
    </row>
    <row r="276" spans="1:3" x14ac:dyDescent="0.25">
      <c r="A276" s="54"/>
      <c r="B276" s="54"/>
      <c r="C276" s="54"/>
    </row>
    <row r="277" spans="1:3" x14ac:dyDescent="0.25">
      <c r="A277" s="54"/>
      <c r="B277" s="54"/>
      <c r="C277" s="54"/>
    </row>
    <row r="278" spans="1:3" x14ac:dyDescent="0.25">
      <c r="A278" s="54"/>
      <c r="B278" s="54"/>
      <c r="C278" s="54"/>
    </row>
    <row r="279" spans="1:3" x14ac:dyDescent="0.25">
      <c r="A279" s="54"/>
      <c r="B279" s="54"/>
      <c r="C279" s="54"/>
    </row>
    <row r="280" spans="1:3" x14ac:dyDescent="0.25">
      <c r="A280" s="54"/>
      <c r="B280" s="54"/>
      <c r="C280" s="54"/>
    </row>
    <row r="281" spans="1:3" x14ac:dyDescent="0.25">
      <c r="A281" s="54"/>
      <c r="B281" s="54"/>
      <c r="C281" s="54"/>
    </row>
    <row r="282" spans="1:3" x14ac:dyDescent="0.25">
      <c r="A282" s="54"/>
      <c r="B282" s="54"/>
      <c r="C282" s="54"/>
    </row>
    <row r="283" spans="1:3" x14ac:dyDescent="0.25">
      <c r="A283" s="54"/>
      <c r="B283" s="54"/>
      <c r="C283" s="54"/>
    </row>
    <row r="284" spans="1:3" x14ac:dyDescent="0.25">
      <c r="A284" s="54"/>
      <c r="B284" s="54"/>
      <c r="C284" s="54"/>
    </row>
    <row r="285" spans="1:3" x14ac:dyDescent="0.25">
      <c r="A285" s="54"/>
      <c r="B285" s="54"/>
      <c r="C285" s="54"/>
    </row>
    <row r="286" spans="1:3" x14ac:dyDescent="0.25">
      <c r="A286" s="54"/>
      <c r="B286" s="54"/>
      <c r="C286" s="54"/>
    </row>
    <row r="287" spans="1:3" x14ac:dyDescent="0.25">
      <c r="A287" s="54"/>
      <c r="B287" s="54"/>
      <c r="C287" s="54"/>
    </row>
    <row r="288" spans="1:3" x14ac:dyDescent="0.25">
      <c r="A288" s="54"/>
      <c r="B288" s="54"/>
      <c r="C288" s="54"/>
    </row>
    <row r="289" spans="1:3" x14ac:dyDescent="0.25">
      <c r="A289" s="54"/>
      <c r="B289" s="54"/>
      <c r="C289" s="54"/>
    </row>
    <row r="290" spans="1:3" x14ac:dyDescent="0.25">
      <c r="A290" s="54"/>
      <c r="B290" s="54"/>
      <c r="C290" s="54"/>
    </row>
    <row r="291" spans="1:3" x14ac:dyDescent="0.25">
      <c r="A291" s="54"/>
      <c r="B291" s="54"/>
      <c r="C291" s="54"/>
    </row>
    <row r="292" spans="1:3" x14ac:dyDescent="0.25">
      <c r="A292" s="54"/>
      <c r="B292" s="54"/>
      <c r="C292" s="54"/>
    </row>
    <row r="293" spans="1:3" x14ac:dyDescent="0.25">
      <c r="A293" s="54"/>
      <c r="B293" s="54"/>
      <c r="C293" s="54"/>
    </row>
    <row r="294" spans="1:3" x14ac:dyDescent="0.25">
      <c r="A294" s="54"/>
      <c r="B294" s="54"/>
      <c r="C294" s="54"/>
    </row>
    <row r="295" spans="1:3" x14ac:dyDescent="0.25">
      <c r="A295" s="54"/>
      <c r="B295" s="54"/>
      <c r="C295" s="54"/>
    </row>
    <row r="296" spans="1:3" x14ac:dyDescent="0.25">
      <c r="A296" s="54"/>
      <c r="B296" s="54"/>
      <c r="C296" s="54"/>
    </row>
    <row r="297" spans="1:3" x14ac:dyDescent="0.25">
      <c r="A297" s="54"/>
      <c r="B297" s="54"/>
      <c r="C297" s="54"/>
    </row>
    <row r="298" spans="1:3" x14ac:dyDescent="0.25">
      <c r="A298" s="54"/>
      <c r="B298" s="54"/>
      <c r="C298" s="54"/>
    </row>
    <row r="299" spans="1:3" x14ac:dyDescent="0.25">
      <c r="A299" s="54"/>
      <c r="B299" s="54"/>
      <c r="C299" s="54"/>
    </row>
    <row r="300" spans="1:3" x14ac:dyDescent="0.25">
      <c r="A300" s="54"/>
      <c r="B300" s="54"/>
      <c r="C300" s="54"/>
    </row>
    <row r="301" spans="1:3" x14ac:dyDescent="0.25">
      <c r="A301" s="54"/>
      <c r="B301" s="54"/>
      <c r="C301" s="54"/>
    </row>
    <row r="302" spans="1:3" x14ac:dyDescent="0.25">
      <c r="A302" s="54"/>
      <c r="B302" s="54"/>
      <c r="C302" s="54"/>
    </row>
    <row r="303" spans="1:3" x14ac:dyDescent="0.25">
      <c r="A303" s="54"/>
      <c r="B303" s="54"/>
      <c r="C303" s="54"/>
    </row>
    <row r="304" spans="1:3" x14ac:dyDescent="0.25">
      <c r="A304" s="54"/>
      <c r="B304" s="54"/>
      <c r="C304" s="54"/>
    </row>
    <row r="305" spans="1:3" x14ac:dyDescent="0.25">
      <c r="A305" s="54"/>
      <c r="B305" s="54"/>
      <c r="C305" s="54"/>
    </row>
    <row r="306" spans="1:3" x14ac:dyDescent="0.25">
      <c r="A306" s="54"/>
      <c r="B306" s="54"/>
      <c r="C306" s="54"/>
    </row>
    <row r="307" spans="1:3" x14ac:dyDescent="0.25">
      <c r="A307" s="54"/>
      <c r="B307" s="54"/>
      <c r="C307" s="54"/>
    </row>
    <row r="308" spans="1:3" x14ac:dyDescent="0.25">
      <c r="A308" s="54"/>
      <c r="B308" s="54"/>
      <c r="C308" s="54"/>
    </row>
    <row r="309" spans="1:3" x14ac:dyDescent="0.25">
      <c r="A309" s="54"/>
      <c r="B309" s="54"/>
      <c r="C309" s="54"/>
    </row>
    <row r="310" spans="1:3" x14ac:dyDescent="0.25">
      <c r="A310" s="54"/>
      <c r="B310" s="54"/>
      <c r="C310" s="54"/>
    </row>
    <row r="311" spans="1:3" x14ac:dyDescent="0.25">
      <c r="A311" s="54"/>
      <c r="B311" s="54"/>
      <c r="C311" s="54"/>
    </row>
    <row r="312" spans="1:3" x14ac:dyDescent="0.25">
      <c r="A312" s="54"/>
      <c r="B312" s="54"/>
      <c r="C312" s="54"/>
    </row>
    <row r="313" spans="1:3" x14ac:dyDescent="0.25">
      <c r="A313" s="54"/>
      <c r="B313" s="54"/>
      <c r="C313" s="54"/>
    </row>
    <row r="314" spans="1:3" x14ac:dyDescent="0.25">
      <c r="A314" s="54"/>
      <c r="B314" s="54"/>
      <c r="C314" s="54"/>
    </row>
    <row r="315" spans="1:3" x14ac:dyDescent="0.25">
      <c r="A315" s="54"/>
      <c r="B315" s="54"/>
      <c r="C315" s="54"/>
    </row>
    <row r="316" spans="1:3" x14ac:dyDescent="0.25">
      <c r="A316" s="54"/>
      <c r="B316" s="54"/>
      <c r="C316" s="54"/>
    </row>
    <row r="317" spans="1:3" x14ac:dyDescent="0.25">
      <c r="A317" s="54"/>
      <c r="B317" s="54"/>
      <c r="C317" s="54"/>
    </row>
    <row r="318" spans="1:3" x14ac:dyDescent="0.25">
      <c r="A318" s="54"/>
      <c r="B318" s="54"/>
      <c r="C318" s="54"/>
    </row>
    <row r="319" spans="1:3" x14ac:dyDescent="0.25">
      <c r="A319" s="54"/>
      <c r="B319" s="54"/>
      <c r="C319" s="54"/>
    </row>
    <row r="320" spans="1:3" x14ac:dyDescent="0.25">
      <c r="A320" s="54"/>
      <c r="B320" s="54"/>
      <c r="C320" s="54"/>
    </row>
    <row r="321" spans="1:3" x14ac:dyDescent="0.25">
      <c r="A321" s="54"/>
      <c r="B321" s="54"/>
      <c r="C321" s="54"/>
    </row>
    <row r="322" spans="1:3" x14ac:dyDescent="0.25">
      <c r="A322" s="54"/>
      <c r="B322" s="54"/>
      <c r="C322" s="54"/>
    </row>
    <row r="323" spans="1:3" x14ac:dyDescent="0.25">
      <c r="A323" s="54"/>
      <c r="B323" s="54"/>
      <c r="C323" s="54"/>
    </row>
    <row r="324" spans="1:3" x14ac:dyDescent="0.25">
      <c r="A324" s="54"/>
      <c r="B324" s="54"/>
      <c r="C324" s="54"/>
    </row>
    <row r="325" spans="1:3" x14ac:dyDescent="0.25">
      <c r="A325" s="54"/>
      <c r="B325" s="54"/>
      <c r="C325" s="54"/>
    </row>
    <row r="326" spans="1:3" x14ac:dyDescent="0.25">
      <c r="A326" s="54"/>
      <c r="B326" s="54"/>
      <c r="C326" s="54"/>
    </row>
    <row r="327" spans="1:3" x14ac:dyDescent="0.25">
      <c r="A327" s="54"/>
      <c r="B327" s="54"/>
      <c r="C327" s="54"/>
    </row>
    <row r="328" spans="1:3" x14ac:dyDescent="0.25">
      <c r="A328" s="54"/>
      <c r="B328" s="54"/>
      <c r="C328" s="54"/>
    </row>
    <row r="329" spans="1:3" x14ac:dyDescent="0.25">
      <c r="A329" s="54"/>
      <c r="B329" s="54"/>
      <c r="C329" s="54"/>
    </row>
    <row r="330" spans="1:3" x14ac:dyDescent="0.25">
      <c r="A330" s="54"/>
      <c r="B330" s="54"/>
      <c r="C330" s="54"/>
    </row>
    <row r="331" spans="1:3" x14ac:dyDescent="0.25">
      <c r="A331" s="54"/>
      <c r="B331" s="54"/>
      <c r="C331" s="54"/>
    </row>
    <row r="332" spans="1:3" x14ac:dyDescent="0.25">
      <c r="A332" s="54"/>
      <c r="B332" s="54"/>
      <c r="C332" s="54"/>
    </row>
    <row r="333" spans="1:3" x14ac:dyDescent="0.25">
      <c r="A333" s="54"/>
      <c r="B333" s="54"/>
      <c r="C333" s="54"/>
    </row>
    <row r="334" spans="1:3" x14ac:dyDescent="0.25">
      <c r="A334" s="54"/>
      <c r="B334" s="54"/>
      <c r="C334" s="54"/>
    </row>
    <row r="335" spans="1:3" x14ac:dyDescent="0.25">
      <c r="A335" s="54"/>
      <c r="B335" s="54"/>
      <c r="C335" s="54"/>
    </row>
    <row r="336" spans="1:3" x14ac:dyDescent="0.25">
      <c r="A336" s="54"/>
      <c r="B336" s="54"/>
      <c r="C336" s="54"/>
    </row>
    <row r="337" spans="1:3" x14ac:dyDescent="0.25">
      <c r="A337" s="54"/>
      <c r="B337" s="54"/>
      <c r="C337" s="54"/>
    </row>
    <row r="338" spans="1:3" x14ac:dyDescent="0.25">
      <c r="A338" s="54"/>
      <c r="B338" s="54"/>
      <c r="C338" s="54"/>
    </row>
    <row r="339" spans="1:3" x14ac:dyDescent="0.25">
      <c r="A339" s="54"/>
      <c r="B339" s="54"/>
      <c r="C339" s="54"/>
    </row>
    <row r="340" spans="1:3" x14ac:dyDescent="0.25">
      <c r="A340" s="54"/>
      <c r="B340" s="54"/>
      <c r="C340" s="54"/>
    </row>
    <row r="341" spans="1:3" x14ac:dyDescent="0.25">
      <c r="A341" s="54"/>
      <c r="B341" s="54"/>
      <c r="C341" s="54"/>
    </row>
    <row r="342" spans="1:3" x14ac:dyDescent="0.25">
      <c r="A342" s="54"/>
      <c r="B342" s="54"/>
      <c r="C342" s="54"/>
    </row>
    <row r="343" spans="1:3" x14ac:dyDescent="0.25">
      <c r="A343" s="54"/>
      <c r="B343" s="54"/>
      <c r="C343" s="54"/>
    </row>
    <row r="344" spans="1:3" x14ac:dyDescent="0.25">
      <c r="A344" s="54"/>
      <c r="B344" s="54"/>
      <c r="C344" s="54"/>
    </row>
    <row r="345" spans="1:3" x14ac:dyDescent="0.25">
      <c r="A345" s="54"/>
      <c r="B345" s="54"/>
      <c r="C345" s="54"/>
    </row>
    <row r="346" spans="1:3" x14ac:dyDescent="0.25">
      <c r="A346" s="54"/>
      <c r="B346" s="54"/>
      <c r="C346" s="54"/>
    </row>
    <row r="347" spans="1:3" x14ac:dyDescent="0.25">
      <c r="A347" s="54"/>
      <c r="B347" s="54"/>
      <c r="C347" s="54"/>
    </row>
    <row r="348" spans="1:3" x14ac:dyDescent="0.25">
      <c r="A348" s="54"/>
      <c r="B348" s="54"/>
      <c r="C348" s="54"/>
    </row>
    <row r="349" spans="1:3" x14ac:dyDescent="0.25">
      <c r="A349" s="54"/>
      <c r="B349" s="54"/>
      <c r="C349" s="54"/>
    </row>
    <row r="350" spans="1:3" x14ac:dyDescent="0.25">
      <c r="A350" s="54"/>
      <c r="B350" s="54"/>
      <c r="C350" s="54"/>
    </row>
    <row r="351" spans="1:3" x14ac:dyDescent="0.25">
      <c r="A351" s="54"/>
      <c r="B351" s="54"/>
      <c r="C351" s="54"/>
    </row>
    <row r="352" spans="1:3" x14ac:dyDescent="0.25">
      <c r="A352" s="54"/>
      <c r="B352" s="54"/>
      <c r="C352" s="54"/>
    </row>
    <row r="353" spans="1:3" x14ac:dyDescent="0.25">
      <c r="A353" s="54"/>
      <c r="B353" s="54"/>
      <c r="C353" s="54"/>
    </row>
    <row r="354" spans="1:3" x14ac:dyDescent="0.25">
      <c r="A354" s="55"/>
      <c r="B354" s="55"/>
    </row>
    <row r="355" spans="1:3" x14ac:dyDescent="0.25">
      <c r="A355" s="55"/>
    </row>
    <row r="356" spans="1:3" x14ac:dyDescent="0.25">
      <c r="A356" s="55"/>
    </row>
    <row r="357" spans="1:3" x14ac:dyDescent="0.25">
      <c r="B357" s="54"/>
    </row>
    <row r="358" spans="1:3" x14ac:dyDescent="0.25">
      <c r="B358" s="57"/>
    </row>
    <row r="359" spans="1:3" x14ac:dyDescent="0.25">
      <c r="B359" s="54"/>
    </row>
    <row r="360" spans="1:3" x14ac:dyDescent="0.25">
      <c r="B360" s="54"/>
    </row>
    <row r="361" spans="1:3" x14ac:dyDescent="0.25">
      <c r="B361" s="54"/>
    </row>
    <row r="362" spans="1:3" x14ac:dyDescent="0.25">
      <c r="B362" s="54"/>
    </row>
    <row r="363" spans="1:3" x14ac:dyDescent="0.25">
      <c r="B363" s="54"/>
    </row>
    <row r="364" spans="1:3" x14ac:dyDescent="0.25">
      <c r="B364" s="54"/>
    </row>
    <row r="365" spans="1:3" x14ac:dyDescent="0.25">
      <c r="B365" s="54"/>
    </row>
    <row r="366" spans="1:3" x14ac:dyDescent="0.25">
      <c r="B366" s="54"/>
    </row>
    <row r="367" spans="1:3" x14ac:dyDescent="0.25">
      <c r="B367" s="54"/>
    </row>
    <row r="368" spans="1:3" x14ac:dyDescent="0.25">
      <c r="B368" s="54"/>
    </row>
    <row r="369" spans="2:2" x14ac:dyDescent="0.25">
      <c r="B369" s="54"/>
    </row>
  </sheetData>
  <sheetProtection algorithmName="SHA-512" hashValue="q6zi8Gs90CYYvQnDtLl35eTvkcCRIVZMUDDh6TX7y3TN2zkG/c+2z7Q/bCMiEMQ4Ep965l2fKvgb6l94BUUlpA==" saltValue="qTo+7oL1lP1KcBn8tgQ6dA==" spinCount="100000" sheet="1" selectLockedCells="1"/>
  <mergeCells count="44">
    <mergeCell ref="A200:B200"/>
    <mergeCell ref="A201:C212"/>
    <mergeCell ref="A7:B7"/>
    <mergeCell ref="A166:C166"/>
    <mergeCell ref="A177:C177"/>
    <mergeCell ref="A178:C185"/>
    <mergeCell ref="A20:B20"/>
    <mergeCell ref="A146:C146"/>
    <mergeCell ref="B127:C127"/>
    <mergeCell ref="A128:A129"/>
    <mergeCell ref="A130:A131"/>
    <mergeCell ref="A132:A133"/>
    <mergeCell ref="B128:C129"/>
    <mergeCell ref="B130:C131"/>
    <mergeCell ref="B150:C151"/>
    <mergeCell ref="A126:C126"/>
    <mergeCell ref="A112:B112"/>
    <mergeCell ref="B154:C155"/>
    <mergeCell ref="A156:A157"/>
    <mergeCell ref="B156:C157"/>
    <mergeCell ref="B132:C133"/>
    <mergeCell ref="A189:C196"/>
    <mergeCell ref="A152:A153"/>
    <mergeCell ref="B152:C153"/>
    <mergeCell ref="A134:A135"/>
    <mergeCell ref="B134:C135"/>
    <mergeCell ref="A136:A137"/>
    <mergeCell ref="B136:C137"/>
    <mergeCell ref="B147:C147"/>
    <mergeCell ref="A138:C143"/>
    <mergeCell ref="A148:A149"/>
    <mergeCell ref="B148:C149"/>
    <mergeCell ref="A150:A151"/>
    <mergeCell ref="A154:A155"/>
    <mergeCell ref="A188:B188"/>
    <mergeCell ref="A158:C163"/>
    <mergeCell ref="A167:B167"/>
    <mergeCell ref="A173:B173"/>
    <mergeCell ref="A175:C175"/>
    <mergeCell ref="A168:B168"/>
    <mergeCell ref="A169:B169"/>
    <mergeCell ref="A170:B170"/>
    <mergeCell ref="A171:B171"/>
    <mergeCell ref="A172:B172"/>
  </mergeCells>
  <dataValidations count="2">
    <dataValidation type="list" allowBlank="1" showInputMessage="1" showErrorMessage="1" sqref="B15" xr:uid="{9CA57833-7ABB-45FC-B634-24DC2874E78D}">
      <formula1>$A$217:$A$218</formula1>
    </dataValidation>
    <dataValidation type="list" allowBlank="1" showInputMessage="1" showErrorMessage="1" sqref="B14" xr:uid="{7142088F-D44F-4177-A408-8033BFF357FA}">
      <formula1>$B$217:$B$218</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Blad2</vt:lpstr>
    </vt:vector>
  </TitlesOfParts>
  <Company>Gemeente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Sluijs, Willem van der</dc:creator>
  <cp:lastModifiedBy>Schagen, Eline</cp:lastModifiedBy>
  <dcterms:created xsi:type="dcterms:W3CDTF">2020-09-16T16:55:19Z</dcterms:created>
  <dcterms:modified xsi:type="dcterms:W3CDTF">2020-10-30T11:24:40Z</dcterms:modified>
</cp:coreProperties>
</file>