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utrechtcloud-my.sharepoint.com/personal/bram_noordman_utrecht_nl/Documents/Documenten/Subsidiebureau/Subsidiestaat/"/>
    </mc:Choice>
  </mc:AlternateContent>
  <xr:revisionPtr revIDLastSave="11" documentId="8_{6FB9FFB7-D150-4952-AB9E-CB4D782848FE}" xr6:coauthVersionLast="47" xr6:coauthVersionMax="47" xr10:uidLastSave="{F5048475-B8E7-4C1D-9B76-C67165DA8D58}"/>
  <bookViews>
    <workbookView xWindow="-120" yWindow="-120" windowWidth="29040" windowHeight="15840" xr2:uid="{FA768EC6-4458-45F6-B1B8-737B41A7075E}"/>
  </bookViews>
  <sheets>
    <sheet name="2024" sheetId="37" r:id="rId1"/>
    <sheet name="Subdoel-omschrijving" sheetId="25" state="hidden" r:id="rId2"/>
    <sheet name=" Subsidiestaat 2021" sheetId="14" state="hidden" r:id="rId3"/>
    <sheet name="SS 2021-3" sheetId="32" state="hidden" r:id="rId4"/>
    <sheet name="SS 2021-1+2" sheetId="27" state="hidden" r:id="rId5"/>
  </sheets>
  <externalReferences>
    <externalReference r:id="rId6"/>
  </externalReferences>
  <definedNames>
    <definedName name="_xlnm._FilterDatabase" localSheetId="4" hidden="1">'SS 2021-1+2'!$D$1:$D$213</definedName>
    <definedName name="_xlnm._FilterDatabase" localSheetId="3" hidden="1">'SS 2021-3'!$D$1:$D$212</definedName>
    <definedName name="_xlnm._FilterDatabase" localSheetId="1" hidden="1">'Subdoel-omschrijving'!$A$1:$A$155</definedName>
    <definedName name="_xlnm.Print_Titles" localSheetId="0">'2024'!$1:$1</definedName>
    <definedName name="_xlnm.Print_Titles" localSheetId="4">'SS 2021-1+2'!$1:$1</definedName>
    <definedName name="_xlnm.Print_Titles" localSheetId="3">'SS 2021-3'!$1:$1</definedName>
    <definedName name="Nieuwe_Structuur">[1]Blad1!$A:$O</definedName>
  </definedNames>
  <calcPr calcId="191029"/>
  <pivotCaches>
    <pivotCache cacheId="54"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11" i="32" l="1"/>
  <c r="F211" i="32"/>
  <c r="G197" i="32" l="1"/>
  <c r="F197" i="32"/>
  <c r="H88" i="32"/>
  <c r="I88" i="32"/>
  <c r="F88" i="32"/>
  <c r="I57" i="32" l="1"/>
  <c r="D10" i="27"/>
  <c r="J199" i="14"/>
  <c r="J200" i="14"/>
  <c r="J195" i="14" l="1"/>
  <c r="J196" i="14"/>
  <c r="J197" i="14"/>
  <c r="J198" i="14"/>
  <c r="J7" i="14" l="1"/>
  <c r="J8" i="14"/>
  <c r="J9" i="14"/>
  <c r="J10" i="14"/>
  <c r="J11" i="14"/>
  <c r="J12" i="14"/>
  <c r="J13" i="14"/>
  <c r="J14" i="14"/>
  <c r="J15" i="14"/>
  <c r="J16" i="14"/>
  <c r="J17" i="14"/>
  <c r="J18" i="14"/>
  <c r="J19" i="14"/>
  <c r="J20" i="14"/>
  <c r="J21" i="14"/>
  <c r="J22" i="14"/>
  <c r="J23" i="14"/>
  <c r="J24" i="14"/>
  <c r="J25" i="14"/>
  <c r="J26" i="14"/>
  <c r="J27" i="14"/>
  <c r="J28" i="14"/>
  <c r="J29" i="14"/>
  <c r="J30" i="14"/>
  <c r="J31" i="14"/>
  <c r="J32" i="14"/>
  <c r="J33" i="14"/>
  <c r="J34" i="14"/>
  <c r="J35" i="14"/>
  <c r="J36" i="14"/>
  <c r="J37" i="14"/>
  <c r="J38" i="14"/>
  <c r="J39" i="14"/>
  <c r="J40" i="14"/>
  <c r="J41" i="14"/>
  <c r="J42" i="14"/>
  <c r="J43" i="14"/>
  <c r="J44" i="14"/>
  <c r="J45" i="14"/>
  <c r="J46" i="14"/>
  <c r="J47" i="14"/>
  <c r="J48" i="14"/>
  <c r="J49" i="14"/>
  <c r="J50" i="14"/>
  <c r="J51" i="14"/>
  <c r="J52" i="14"/>
  <c r="J53" i="14"/>
  <c r="J54" i="14"/>
  <c r="J55" i="14"/>
  <c r="J56" i="14"/>
  <c r="J57" i="14"/>
  <c r="J58" i="14"/>
  <c r="J59" i="14"/>
  <c r="J60" i="14"/>
  <c r="J61" i="14"/>
  <c r="J62" i="14"/>
  <c r="J63" i="14"/>
  <c r="J64" i="14"/>
  <c r="J65" i="14"/>
  <c r="J66" i="14"/>
  <c r="J67" i="14"/>
  <c r="J68" i="14"/>
  <c r="J69" i="14"/>
  <c r="J70" i="14"/>
  <c r="J71" i="14"/>
  <c r="J72" i="14"/>
  <c r="J73" i="14"/>
  <c r="J74" i="14"/>
  <c r="J75" i="14"/>
  <c r="J76" i="14"/>
  <c r="J77" i="14"/>
  <c r="J78" i="14"/>
  <c r="J79" i="14"/>
  <c r="J80" i="14"/>
  <c r="J81" i="14"/>
  <c r="J82" i="14"/>
  <c r="J83" i="14"/>
  <c r="J84" i="14"/>
  <c r="J85" i="14"/>
  <c r="J86" i="14"/>
  <c r="J87" i="14"/>
  <c r="J88" i="14"/>
  <c r="J89" i="14"/>
  <c r="J90" i="14"/>
  <c r="J91" i="14"/>
  <c r="J92" i="14"/>
  <c r="J93" i="14"/>
  <c r="J94" i="14"/>
  <c r="J95" i="14"/>
  <c r="J96" i="14"/>
  <c r="J97" i="14"/>
  <c r="J98" i="14"/>
  <c r="J99" i="14"/>
  <c r="J100" i="14"/>
  <c r="J101" i="14"/>
  <c r="J102" i="14"/>
  <c r="J103" i="14"/>
  <c r="J104" i="14"/>
  <c r="J105" i="14"/>
  <c r="J106" i="14"/>
  <c r="J107" i="14"/>
  <c r="J108" i="14"/>
  <c r="J109" i="14"/>
  <c r="J110" i="14"/>
  <c r="J111" i="14"/>
  <c r="J112" i="14"/>
  <c r="J113" i="14"/>
  <c r="J114" i="14"/>
  <c r="J115" i="14"/>
  <c r="J116" i="14"/>
  <c r="J117" i="14"/>
  <c r="J118" i="14"/>
  <c r="J119" i="14"/>
  <c r="J120" i="14"/>
  <c r="J121" i="14"/>
  <c r="J122" i="14"/>
  <c r="J123" i="14"/>
  <c r="J124" i="14"/>
  <c r="J125" i="14"/>
  <c r="J126" i="14"/>
  <c r="J127" i="14"/>
  <c r="J128" i="14"/>
  <c r="J129" i="14"/>
  <c r="J130" i="14"/>
  <c r="J131" i="14"/>
  <c r="J132" i="14"/>
  <c r="J133" i="14"/>
  <c r="J134" i="14"/>
  <c r="J135" i="14"/>
  <c r="J136" i="14"/>
  <c r="J137" i="14"/>
  <c r="J138" i="14"/>
  <c r="J139" i="14"/>
  <c r="J140" i="14"/>
  <c r="J141" i="14"/>
  <c r="J142" i="14"/>
  <c r="J143" i="14"/>
  <c r="J144" i="14"/>
  <c r="J145" i="14"/>
  <c r="J146" i="14"/>
  <c r="J147" i="14"/>
  <c r="J148" i="14"/>
  <c r="J149" i="14"/>
  <c r="J150" i="14"/>
  <c r="J151" i="14"/>
  <c r="J152" i="14"/>
  <c r="J153" i="14"/>
  <c r="J154" i="14"/>
  <c r="J155" i="14"/>
  <c r="J156" i="14"/>
  <c r="J157" i="14"/>
  <c r="J158" i="14"/>
  <c r="J159" i="14"/>
  <c r="J160" i="14"/>
  <c r="J161" i="14"/>
  <c r="J162" i="14"/>
  <c r="J163" i="14"/>
  <c r="J164" i="14"/>
  <c r="J165" i="14"/>
  <c r="J166" i="14"/>
  <c r="J167" i="14"/>
  <c r="J168" i="14"/>
  <c r="J169" i="14"/>
  <c r="J170" i="14"/>
  <c r="J171" i="14"/>
  <c r="J172" i="14"/>
  <c r="J173" i="14"/>
  <c r="J174" i="14"/>
  <c r="J175" i="14"/>
  <c r="J176" i="14"/>
  <c r="J177" i="14"/>
  <c r="J178" i="14"/>
  <c r="J179" i="14"/>
  <c r="J180" i="14"/>
  <c r="J181" i="14"/>
  <c r="J182" i="14"/>
  <c r="J183" i="14"/>
  <c r="J184" i="14"/>
  <c r="J185" i="14"/>
  <c r="J186" i="14"/>
  <c r="J187" i="14"/>
  <c r="J188" i="14"/>
  <c r="J189" i="14"/>
  <c r="J190" i="14"/>
  <c r="J191" i="14"/>
  <c r="J192" i="14"/>
  <c r="J193" i="14"/>
  <c r="J194" i="14"/>
  <c r="J6" i="14"/>
  <c r="D64" i="27" l="1"/>
  <c r="D87" i="27"/>
  <c r="D4" i="27"/>
  <c r="D6" i="27"/>
  <c r="D8" i="27"/>
  <c r="D154" i="27"/>
  <c r="D155" i="27"/>
  <c r="D156" i="27"/>
  <c r="D158" i="27"/>
  <c r="D159" i="27"/>
  <c r="D30" i="27"/>
  <c r="D31" i="27"/>
  <c r="D32" i="27"/>
  <c r="D33" i="27"/>
  <c r="D34" i="27"/>
  <c r="D36" i="27"/>
  <c r="D46" i="27"/>
  <c r="D47" i="27"/>
  <c r="D48" i="27"/>
  <c r="D50" i="27"/>
  <c r="D51" i="27"/>
  <c r="D52" i="27"/>
  <c r="D53" i="27"/>
  <c r="D107" i="27"/>
  <c r="D108" i="27"/>
  <c r="D109" i="27"/>
  <c r="D111" i="27"/>
  <c r="D113" i="27"/>
  <c r="D115" i="27"/>
  <c r="D116" i="27"/>
  <c r="D117" i="27"/>
  <c r="D118" i="27"/>
  <c r="D119" i="27"/>
  <c r="D120" i="27"/>
  <c r="D122" i="27"/>
  <c r="D123" i="27"/>
  <c r="D124" i="27"/>
  <c r="D125" i="27"/>
  <c r="D126" i="27"/>
  <c r="D127" i="27"/>
  <c r="D129" i="27"/>
  <c r="D130" i="27"/>
  <c r="D132" i="27"/>
  <c r="D70" i="27"/>
  <c r="D71" i="27"/>
  <c r="D72" i="27"/>
  <c r="D73" i="27"/>
  <c r="D74" i="27"/>
  <c r="D75" i="27"/>
  <c r="D76" i="27"/>
  <c r="D77" i="27"/>
  <c r="D78" i="27"/>
  <c r="D79" i="27"/>
  <c r="D80" i="27"/>
  <c r="D81" i="27"/>
  <c r="D82" i="27"/>
  <c r="D83" i="27"/>
  <c r="D84" i="27"/>
  <c r="D85" i="27"/>
  <c r="D86" i="27"/>
  <c r="D89" i="27"/>
  <c r="D90" i="27"/>
  <c r="D91" i="27"/>
  <c r="D92" i="27"/>
  <c r="D93" i="27"/>
  <c r="D94" i="27"/>
  <c r="D95" i="27"/>
  <c r="D96" i="27"/>
  <c r="D97" i="27"/>
  <c r="D98" i="27"/>
  <c r="D99" i="27"/>
  <c r="D100" i="27"/>
  <c r="D101" i="27"/>
  <c r="D103" i="27"/>
  <c r="D40" i="27"/>
  <c r="D42" i="27"/>
  <c r="D163" i="27"/>
  <c r="D164" i="27"/>
  <c r="D166" i="27"/>
  <c r="D167" i="27"/>
  <c r="D168" i="27"/>
  <c r="D169" i="27"/>
  <c r="D170" i="27"/>
  <c r="D171" i="27"/>
  <c r="D172" i="27"/>
  <c r="D173" i="27"/>
  <c r="D174" i="27"/>
  <c r="D175" i="27"/>
  <c r="D176" i="27"/>
  <c r="D177" i="27"/>
  <c r="D178" i="27"/>
  <c r="D179" i="27"/>
  <c r="D181" i="27"/>
  <c r="D182" i="27"/>
  <c r="D183" i="27"/>
  <c r="D184" i="27"/>
  <c r="D185" i="27"/>
  <c r="D186" i="27"/>
  <c r="D187" i="27"/>
  <c r="D188" i="27"/>
  <c r="D189" i="27"/>
  <c r="D191" i="27"/>
  <c r="D192" i="27"/>
  <c r="D193" i="27"/>
  <c r="D195" i="27"/>
  <c r="D196" i="27"/>
  <c r="D198" i="27"/>
  <c r="D199" i="27"/>
  <c r="D200" i="27"/>
  <c r="D201" i="27"/>
  <c r="D202" i="27"/>
  <c r="D203" i="27"/>
  <c r="D204" i="27"/>
  <c r="D206" i="27"/>
  <c r="D208" i="27"/>
  <c r="D209" i="27"/>
  <c r="D210" i="27"/>
  <c r="D145" i="27"/>
  <c r="D146" i="27"/>
  <c r="D147" i="27"/>
  <c r="D148" i="27"/>
  <c r="D150" i="27"/>
  <c r="D136" i="27"/>
  <c r="D137" i="27"/>
  <c r="D138" i="27"/>
  <c r="D139" i="27"/>
  <c r="D140" i="27"/>
  <c r="D141" i="27"/>
  <c r="D57" i="27"/>
  <c r="D59" i="27"/>
  <c r="D60" i="27"/>
  <c r="D61" i="27"/>
  <c r="D62" i="27"/>
  <c r="D63" i="27"/>
  <c r="D66" i="27"/>
  <c r="D14" i="27"/>
  <c r="D16" i="27"/>
  <c r="D18" i="27"/>
  <c r="D20" i="27"/>
  <c r="D21" i="27"/>
  <c r="D22" i="27"/>
  <c r="D24" i="27"/>
  <c r="D25" i="27"/>
  <c r="D26"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Wensink, Hanneke</author>
  </authors>
  <commentList>
    <comment ref="A214" authorId="0" shapeId="0" xr:uid="{EC14752F-7B25-4A3B-916C-C60DCCEE6F9E}">
      <text>
        <r>
          <rPr>
            <b/>
            <sz val="9"/>
            <color indexed="81"/>
            <rFont val="Tahoma"/>
            <family val="2"/>
          </rPr>
          <t>Wensink, Hanneke:</t>
        </r>
        <r>
          <rPr>
            <sz val="9"/>
            <color indexed="81"/>
            <rFont val="Tahoma"/>
            <family val="2"/>
          </rPr>
          <t xml:space="preserve">
2014 hier weghalen.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Wensink, Hanneke</author>
  </authors>
  <commentList>
    <comment ref="A215" authorId="0" shapeId="0" xr:uid="{D8AA572B-0147-4560-A997-BBFDF8679DF2}">
      <text>
        <r>
          <rPr>
            <b/>
            <sz val="9"/>
            <color indexed="81"/>
            <rFont val="Tahoma"/>
            <family val="2"/>
          </rPr>
          <t>Wensink, Hanneke:</t>
        </r>
        <r>
          <rPr>
            <sz val="9"/>
            <color indexed="81"/>
            <rFont val="Tahoma"/>
            <family val="2"/>
          </rPr>
          <t xml:space="preserve">
2014 hier weghalen.
</t>
        </r>
      </text>
    </comment>
  </commentList>
</comments>
</file>

<file path=xl/sharedStrings.xml><?xml version="1.0" encoding="utf-8"?>
<sst xmlns="http://schemas.openxmlformats.org/spreadsheetml/2006/main" count="1556" uniqueCount="550">
  <si>
    <t>Werk en inkomen</t>
  </si>
  <si>
    <t>3.2.1 Armoedebestrijding</t>
  </si>
  <si>
    <t>Levensgebeurtenissen</t>
  </si>
  <si>
    <t>Economie &amp; Werkgelegenheid voor iedereen</t>
  </si>
  <si>
    <t>1.1.1 Vergroten van toekomstbestendige werknemers en werkgelegenheid</t>
  </si>
  <si>
    <t>Utrecht heeft voldoende werkgelegenheid</t>
  </si>
  <si>
    <t>Veiligheid</t>
  </si>
  <si>
    <t>2.2.1 Voorkomen en/of bestrijden van calamiteiten</t>
  </si>
  <si>
    <t>Hulpverlening bij ongevallen en rampen</t>
  </si>
  <si>
    <t>1.2.1 Uitvoeren van de aanpak jeugdgroepen</t>
  </si>
  <si>
    <t>Ondersteuning aanpak jeugd en veiligheid</t>
  </si>
  <si>
    <t>Jongerenwerk en veiligheid</t>
  </si>
  <si>
    <t>Volksgezondheid</t>
  </si>
  <si>
    <t>Prostitutie</t>
  </si>
  <si>
    <t>Heroineverstrekking, Opsporing, Vroegsignalering en Toeleiding OGGZ</t>
  </si>
  <si>
    <t>WMO collectieve GGZ preventie</t>
  </si>
  <si>
    <t>Alcohol en drugs, Voorlichting en educatie</t>
  </si>
  <si>
    <t>Exploitatie Domunder</t>
  </si>
  <si>
    <t>Erfgoed</t>
  </si>
  <si>
    <t>2.2.1 Huisvesting bijzondere doelgroepen</t>
  </si>
  <si>
    <t>Doelgroepen</t>
  </si>
  <si>
    <t>Toevoegen Woonruimte</t>
  </si>
  <si>
    <t>Politie Keurmerk Veilig Wonen</t>
  </si>
  <si>
    <t>2.1.2 Investeren in stedelijke herontwikkeling mede door ondersteuning van (nieuwe) partijen</t>
  </si>
  <si>
    <t>Bewoners en bestuur</t>
  </si>
  <si>
    <t>Utrecht4GlobalGoals</t>
  </si>
  <si>
    <t>2.1.1 Initiëren, begeleiden en stinuleren van de uitvoering van ruimtelijke herontwikkelingsplannen</t>
  </si>
  <si>
    <t>Ruimtelijke plannen</t>
  </si>
  <si>
    <t>Samenleving en sport</t>
  </si>
  <si>
    <t>2.2.1 Versterken van de samenwerking en activiteiten gericht op een grotere sportdeelname</t>
  </si>
  <si>
    <t xml:space="preserve">2.3.1 Ondersteunen en faciliteren van initiatieven op het gebied van van topsport en topsporttalentontwikkeling		</t>
  </si>
  <si>
    <t>Sport, bewegen en verenigingsondersteuning (topsport)</t>
  </si>
  <si>
    <t>2.3.2 Sportevenementen</t>
  </si>
  <si>
    <t>Sportevenementen</t>
  </si>
  <si>
    <t>1.2.1 We organiseren toegankelijke basisvoorzieningen en ondersteunen bewonersinitiatieven, vrijwillige inzet en mantelzorgers</t>
  </si>
  <si>
    <t>Kinder- en jongerenwerk MO</t>
  </si>
  <si>
    <t>Gezonde leefstijl (subsidietender Sport))</t>
  </si>
  <si>
    <t>Sport, bewegen en verenigingsondersteuning</t>
  </si>
  <si>
    <t>1.3.1 We faciliteren waar nodig ondersteuning zodat alle jeugdigen mee kunnen doen in de samenleving</t>
  </si>
  <si>
    <t>Ambulant jongerenwerk</t>
  </si>
  <si>
    <t>Samen voor Overvecht (Gezonde wijk)</t>
  </si>
  <si>
    <t>Ondersteuning op maat</t>
  </si>
  <si>
    <t xml:space="preserve">1.2.1  Borgen van integrale en buurtgerichte aanvullende zorg voor kinderen </t>
  </si>
  <si>
    <t>Basiszorg daklozen regio Utrecht</t>
  </si>
  <si>
    <t xml:space="preserve">Challenge aangepast sportaanbod sportakkoord </t>
  </si>
  <si>
    <t>Challenge buurtsportcoach sportakkoord</t>
  </si>
  <si>
    <t>Challenge samenwerking sportakkoord</t>
  </si>
  <si>
    <t>Challenge sportaanbieders sportakkoord</t>
  </si>
  <si>
    <t>Bereikbaarheid</t>
  </si>
  <si>
    <t>Buurtnetwerken en wijkinformatiepunten</t>
  </si>
  <si>
    <t>2.1.4 Accommodatiebeleid</t>
  </si>
  <si>
    <t>Tuinen en parken</t>
  </si>
  <si>
    <t>Basisvoorzieningen</t>
  </si>
  <si>
    <t>1.1.1 Een stedelijk dekkend, laagdrempelig, goed functionerend netwerk van buurtteams Jeugd en Gezin</t>
  </si>
  <si>
    <t>Jeugdhulp</t>
  </si>
  <si>
    <t>Openbare ruimte en groen</t>
  </si>
  <si>
    <t>2.2.1 Ontwikkelen van een aantrekkelijke groene leefomgeving</t>
  </si>
  <si>
    <t>Groene daken</t>
  </si>
  <si>
    <t>Onderwijs</t>
  </si>
  <si>
    <t>3.1.1 Innoveren klantgerichte dienstverlening en activiteiten gericht op individuen en met scholen</t>
  </si>
  <si>
    <t>Bibliotheek Utrecht</t>
  </si>
  <si>
    <t>2.1.1 Voorbereiden leerlingen op schoolloopbaan</t>
  </si>
  <si>
    <t>Versterken van taal</t>
  </si>
  <si>
    <t>Overgang PO naar VO</t>
  </si>
  <si>
    <t>Zorgplatform</t>
  </si>
  <si>
    <t>Conciërges PO</t>
  </si>
  <si>
    <t>Combinatiefuncties onderwijs, activiteiten brede talentontwikkeling en programma Brede Scholen</t>
  </si>
  <si>
    <t>2.2.1 Toerusten leerlingen in schoolloopbaan</t>
  </si>
  <si>
    <t>Cultuureducatie (onderwijs)</t>
  </si>
  <si>
    <t>Burgerschap PO</t>
  </si>
  <si>
    <t>Internationale Schakel Klassen (ISK): taal onderwijs voor nieuwkomers (VO) van 12 t/m 18 jaar</t>
  </si>
  <si>
    <t>OPDC De Utrechtse School</t>
  </si>
  <si>
    <t>Brede School VO – talentontwikkeling en sport op school</t>
  </si>
  <si>
    <t>Combinatiefuncties uitvoerend VO</t>
  </si>
  <si>
    <t>Burgerschap VO</t>
  </si>
  <si>
    <t>RMC</t>
  </si>
  <si>
    <t>VSV</t>
  </si>
  <si>
    <t xml:space="preserve">Onderwijsimpuls voor kwaliteit en excellentie </t>
  </si>
  <si>
    <t>Schoolmaatschappelijk werk VO</t>
  </si>
  <si>
    <t>Transitieregeling Voorschoolse educatie</t>
  </si>
  <si>
    <t>Verkeersexamen in de wijken</t>
  </si>
  <si>
    <t>Schoolmaatschappelijk werk PO</t>
  </si>
  <si>
    <t>Amateurkunsteducatie</t>
  </si>
  <si>
    <t>Taalschool: taal onderwijs voor nieuwkomers van 4 t/m 12 jaar</t>
  </si>
  <si>
    <t>Uitvoering Voorschoolse Educatie</t>
  </si>
  <si>
    <t>Stimulering vrijwilligerswerk</t>
  </si>
  <si>
    <t>1.3.1 Uitvoering van passende (preventieve) jeugdbescherming om de veiligheid van kinderen te borgen</t>
  </si>
  <si>
    <t>Veilig thuis, Jeugdbescherming en Jeugdreclassering</t>
  </si>
  <si>
    <t>2.2.1 Een toegankelijk en passend aanbod van aanvullende zorg en voorzieningen voor Utrechters</t>
  </si>
  <si>
    <t>Voorkomen huiselijk geweld</t>
  </si>
  <si>
    <t>2.3.1 Een passend aanbod van 24-uurs begeleiding, indien nodig in een woonvoorziening</t>
  </si>
  <si>
    <t>Gecombineerde inloopvoorziening voor daklozen</t>
  </si>
  <si>
    <t>Asielzoekers, ongedocumenteerden en vluchtelingen</t>
  </si>
  <si>
    <t>2.4.1 Een passend en toegankelijk aanbod voor vluchtelingen gericht op opvang, integratie en inburgering</t>
  </si>
  <si>
    <t>2.1.1 Een stedelijk dekkend, laagdrempelig, en goed functionerend netwerk van buurtteams Sociaal</t>
  </si>
  <si>
    <t>Onafhankelijke clientondersteuning</t>
  </si>
  <si>
    <t>Informele zorg en mantelzorgers</t>
  </si>
  <si>
    <t>Groepsgewijze activiteiten</t>
  </si>
  <si>
    <t>Maaltijdservice</t>
  </si>
  <si>
    <t>FIOM</t>
  </si>
  <si>
    <t>Buurtbemiddeling/ aanpak extreme woonoverlast</t>
  </si>
  <si>
    <t>Buurtteams Sociaal</t>
  </si>
  <si>
    <t>Buurtteams jeugd en gezin</t>
  </si>
  <si>
    <t>Samen voor Overvecht (Ondersteuning op maat)</t>
  </si>
  <si>
    <t>1.4.1 We voeren de antidiscriminatieagenda, regenboogagenda en het actieplan Utrecht Zijn We Samen uit</t>
  </si>
  <si>
    <t>Voorlichting en zichtbaar maken diversiteit</t>
  </si>
  <si>
    <t>Belangenbehartiging en informatievoorziening</t>
  </si>
  <si>
    <t>Ondersteuning schuldhulpverlening vanuit Informele zorg</t>
  </si>
  <si>
    <t>Informatievoorziening</t>
  </si>
  <si>
    <t>Advies</t>
  </si>
  <si>
    <t>Sociaal makelaarschap</t>
  </si>
  <si>
    <t>Beheerde speeltuinen</t>
  </si>
  <si>
    <t>Accommodaties  maatschappelijke activiteiten</t>
  </si>
  <si>
    <t>Laaggeletterdheid</t>
  </si>
  <si>
    <t>Sociale prestatie en dagondersteuning</t>
  </si>
  <si>
    <t>Kinder- en jongerenwerk</t>
  </si>
  <si>
    <t>Samen voor Overvecht (Veiligheid)</t>
  </si>
  <si>
    <t>1.2.1 Voldoende ruimte om te werken en verblijven in een aantrekkelijke stad</t>
  </si>
  <si>
    <t>BIZ Woonboulevard</t>
  </si>
  <si>
    <t>Fonds Mismatch Arbeidsmarkt</t>
  </si>
  <si>
    <t>Ondernemersfonds Utrecht</t>
  </si>
  <si>
    <t>Marketing, promotie en informatievoorziening</t>
  </si>
  <si>
    <t>Starters en groeiers</t>
  </si>
  <si>
    <t>Duurzaamheid</t>
  </si>
  <si>
    <t>1.1.1 Energietransitie</t>
  </si>
  <si>
    <t>Duurzame monumentenadviezen</t>
  </si>
  <si>
    <t>Zonneboilers</t>
  </si>
  <si>
    <t>2.1.1 Gezonde, stille en veilige leefomgeving</t>
  </si>
  <si>
    <t>Utrecht groen en duurzaam</t>
  </si>
  <si>
    <t>Dierenweides</t>
  </si>
  <si>
    <t>Cultuur</t>
  </si>
  <si>
    <t>1.1.2 Productie en programmering</t>
  </si>
  <si>
    <t>Projecten cultuur</t>
  </si>
  <si>
    <t>1.2.1 Participatie</t>
  </si>
  <si>
    <t>Cultuurparticipatie</t>
  </si>
  <si>
    <t>Productie en programmering</t>
  </si>
  <si>
    <t>Samen voor Overvecht (Werk en ondernemerschap)</t>
  </si>
  <si>
    <t>Bewoners en Bestuur</t>
  </si>
  <si>
    <t>3.1.1 Bewoners betrekken</t>
  </si>
  <si>
    <t>Initiatievenfonds</t>
  </si>
  <si>
    <t>Volksfeesten</t>
  </si>
  <si>
    <t>Werkgeverscheque</t>
  </si>
  <si>
    <t>Plusbonus</t>
  </si>
  <si>
    <t>Duurzaamheidsbonus</t>
  </si>
  <si>
    <t>1.1.1 Utrecht, een stad waar inwoners gezond en veerkrachtig zijn</t>
  </si>
  <si>
    <t>1.2.1 Het jaarlijks aantal afgekoppeld of vergroend ha verhard oppervlak</t>
  </si>
  <si>
    <t>Programma</t>
  </si>
  <si>
    <t>Subsidiedoelstelling</t>
  </si>
  <si>
    <t>Stimuleren bedrijven (BSBB)</t>
  </si>
  <si>
    <t>1.1.1 We faciliteren medebeheer en zelfbeheer van buurtcentra en speeltuinen en zorgen voor aantrekkelijke buurtcentra</t>
  </si>
  <si>
    <t>Omschrijving</t>
  </si>
  <si>
    <t>Werkcheque</t>
  </si>
  <si>
    <t>Uitvoering Voorschoolse educatie plus</t>
  </si>
  <si>
    <t>Basissubsidie Amateurkunst</t>
  </si>
  <si>
    <t>Sterk MBO Utrecht</t>
  </si>
  <si>
    <t>Eindtotaal</t>
  </si>
  <si>
    <t>RSU ruimte voor initiatief</t>
  </si>
  <si>
    <t>Hoofddoelstelling</t>
  </si>
  <si>
    <t>Cultuurnota 2021-2024</t>
  </si>
  <si>
    <t>Veilig thuis 18+</t>
  </si>
  <si>
    <t>Uitvoering Buitenschoolse opvang plus</t>
  </si>
  <si>
    <t>Restauratie Domkerk</t>
  </si>
  <si>
    <t>Buurtteams jeugd en gezin (veiligheid) (subsidietender Jeugd)</t>
  </si>
  <si>
    <t>Maatschappelijke dienstijd Utrecht</t>
  </si>
  <si>
    <t>Versnelling Overvecht Aanpak Sociale Problematiek</t>
  </si>
  <si>
    <t>Buurtnetwerken en wijkinformatiepunten (jeugd)</t>
  </si>
  <si>
    <t>Belangenbehartiging en Informatievoorziening (jeugd)</t>
  </si>
  <si>
    <t>Sociale prestatie en dagondersteuning (jeugd)</t>
  </si>
  <si>
    <t>Jeugdhulp meedoen (subsidietender Sport)</t>
  </si>
  <si>
    <t>Informele zorg en mantelzorg (jeugd)</t>
  </si>
  <si>
    <t>Meldingen van stigmatisering en discriminatie worden adequaat opgevolgd</t>
  </si>
  <si>
    <t>Grotere sportdeelname van kinderen</t>
  </si>
  <si>
    <t>2.1.1 Re-integratie</t>
  </si>
  <si>
    <t>Activering jongeren</t>
  </si>
  <si>
    <t>2.1.2 Sociale Werkvoorziening</t>
  </si>
  <si>
    <t>Wet Sociale werkvoorziening (*3)</t>
  </si>
  <si>
    <t>Informatievoorziening (subsidietender IAC)</t>
  </si>
  <si>
    <t>Som van Meerjarig verleend</t>
  </si>
  <si>
    <t>Som van Vaste verlening met jaarsubsidies</t>
  </si>
  <si>
    <t>Meerjarig verleend tlv 2021</t>
  </si>
  <si>
    <t>Beschikbare subsidie 2021</t>
  </si>
  <si>
    <t>Waarvan "vaste" verlening met jaarsubsidies</t>
  </si>
  <si>
    <t>Taal en digitale vaardigheden - nadere regel vrijwillige inzet voor elkaar</t>
  </si>
  <si>
    <t>Transformatie brede school academie/ Manon Moonen</t>
  </si>
  <si>
    <t>Taal onderwijs voor nieuwkomers van 12 t/m 18 jaar.</t>
  </si>
  <si>
    <t>Psychosociale pedagogische interventie (PPI)</t>
  </si>
  <si>
    <t>VSV Regionaal</t>
  </si>
  <si>
    <t>Utrecht Leert!</t>
  </si>
  <si>
    <t>Welzijnsaccommodaties in zelfbeheer - nadere regel vrijwillige inzet voor elkaar</t>
  </si>
  <si>
    <t xml:space="preserve">Stimuleren en faciliteren van vrijwilligerswerk in de stad in alle maatschappelijke sectoren.  </t>
  </si>
  <si>
    <t>Nadere regel mantelzorgondersteuning</t>
  </si>
  <si>
    <t>Brugfunctie - nadere regel vrijwillige inzet voor elkaar</t>
  </si>
  <si>
    <t>Brugfunctie (jeugd) - nadere regel vrijwillige inzet voor elkaar</t>
  </si>
  <si>
    <t>Kleinschalige sportevenementen</t>
  </si>
  <si>
    <t>Grootschalige sportevenementen</t>
  </si>
  <si>
    <t>Ruimtelijke ontwikkeling, Wonen en Erfgoed</t>
  </si>
  <si>
    <t>4.1.1 Monumenten en cultuurhistorische waarden wordt P3.1.1 Begeleiden, toetsen, subsidiëren en financieren van monumenten- renovaties en -onderhoud en het borgen van de cultuurhistorische waarden in de stad</t>
  </si>
  <si>
    <t>2.1.1 Samenwerken en beinvloeden wordt P1.1.3 in programma Ruimtelijke ontwikkeling</t>
  </si>
  <si>
    <t>2.1.1 Samenwerken en beinvloeden wordt P1.1.1 Invloed uitoefenen op verschillende niveaus en samenwerken met partners in de stad, regio, landelijk en internationaal</t>
  </si>
  <si>
    <t>3.1.1 Bewoners betrekken wordt P.2.2.1 (of 2.2.2.?)</t>
  </si>
  <si>
    <t>Nadere regel basisvoorziening vrijwilligersondersteuning</t>
  </si>
  <si>
    <t>Grootschalige schoolsportevenementen</t>
  </si>
  <si>
    <t>NT2 voor volwassenen</t>
  </si>
  <si>
    <t>Voorlichting voor particuliere initiatieven over de Global goals</t>
  </si>
  <si>
    <t>Convenantbijdrage aan Economic Board Utrecht</t>
  </si>
  <si>
    <t>Organiseren en uitvoeren van volksfeesten</t>
  </si>
  <si>
    <t xml:space="preserve">Ondersteunen van bewoners en vrijwilligersorganisaties in het ontwikkelen van activiteiten of uitvoeren van ideeën om de sociale cohesie, leefbaarheid, zelfredzaamheid en participatie van kwetsbare burgers te vergroten. </t>
  </si>
  <si>
    <t>Bijdrage aan lokaal platform/ initiatieven voor onderzoek, debat, en infovoorziening over architectuur, stedenbouw en landschap</t>
  </si>
  <si>
    <t>Aansluiten bij initiatieven uit de samenleving en kennisontwikkeling, netwerk en experimenten (gebiedsontwikkeling nieuwe stijl)</t>
  </si>
  <si>
    <t>Stedelijke huurders participatie en vertegenwoordiging</t>
  </si>
  <si>
    <t>Subsidie op verkrijgen van Politie Keurmerk Veilig Wonen  (PKVW) bestaande woningen</t>
  </si>
  <si>
    <t>Fonds Toevoegen Woonruimte voor uitbreiding woonvoorraad bestaande bouw</t>
  </si>
  <si>
    <t>Ondersteuning organisatie Open Monumenten Dag Utrecht en Kerken kijken Utrecht</t>
  </si>
  <si>
    <t>Ondersteuning exploitatie Domunder</t>
  </si>
  <si>
    <t>Het financieel ondersteunen van energieadvies aan huis en trajectbegeleiding</t>
  </si>
  <si>
    <t>Mogelijk maken duurzame investeringen in panden van maatschappelijke instellingen</t>
  </si>
  <si>
    <t>Stimuleren realisatie van collectieve zonne-energieprojecten door aanloopkosten te financieren, initiatiefnemers te ondersteunen en dakeigenaren te stimuleren een dak of locatie beschikbaar te stellen.</t>
  </si>
  <si>
    <t xml:space="preserve">Het financieel ondersteunen van initiatieven van de aanschaf en plaatsing van een zonneboiler voor huurders en eigenaren van woningen in Utrecht. </t>
  </si>
  <si>
    <t>Bijdrage aan Stg Utrecht Natuurlijk ter ondersteuning van aantrekkelijke , laagdrempelige locaties , talrijke initiatieven door co-creatie en samenwerking op gebied van natuur , milieu en groen in de stad Utrecht.</t>
  </si>
  <si>
    <t>Voorkomen wateroverlast</t>
  </si>
  <si>
    <t>Bijdrage aan exploitatie dierenweides</t>
  </si>
  <si>
    <t>Voorkomen of verkleinen van de mismatch op de arbeidsmarkt</t>
  </si>
  <si>
    <t>Ecosysteem voor startende en groeiende (innovatieve) ondernemers versterken door het faciliteren van netwerken en het ondersteunen van ondernemers (met groeiambities)</t>
  </si>
  <si>
    <t>Het ondersteunen van mensen richting werk en het verbeteren van de aansluiting tussen onderwijs en arbeidsmarkt</t>
  </si>
  <si>
    <t>BIZ subsidie (Bedrijf Investering Zone)</t>
  </si>
  <si>
    <t>Ondersteuning toeristische activiteiten en evenementen, aantrekken kenniscongressen</t>
  </si>
  <si>
    <t xml:space="preserve">Subsidie aan Stichting Ondernemersfonds Utrecht voor stimulering economische structuur van Utrecht en economische vitaliteit van de stad.  </t>
  </si>
  <si>
    <t xml:space="preserve">Tegemoetkoming kleinschalige ondernemers en eigenaren onroerend  goed  wegens negatieve gevolgen ontstaan door stedelijke vernieuwing </t>
  </si>
  <si>
    <t xml:space="preserve">Stimuleren eigen kracht en activering van kwetsbare jongeren </t>
  </si>
  <si>
    <t>Loonkostensubsidie aan werkgevers die mensen uit de doelgroep WWB in dienst nemen.</t>
  </si>
  <si>
    <t>Samen voor Overvecht betekent werken aan een wijk waar bewoners prettig samen leven en die aantrekkelijk is voor nieuwe bewoners, bezoekers, en ondernemers. Een wijk waarin de veerkracht van bewoners wordt versterkt en iedereen mee kan doen.</t>
  </si>
  <si>
    <t>Werkgevers stimuleren om mensen met belemmeringen op de arbeidsmarkt in dienst te nemen of op een proefplaatsing aan te stellen</t>
  </si>
  <si>
    <t>Eenmalige subsidie voor een werkgever als de werkgever een bijstandsgerechtigde die parttime werkt, een nieuw contract aanbiedt met een urenuitbreiding.</t>
  </si>
  <si>
    <t>Duurzame uitstroom uit de bijstand bevorderen door werkgevers te stimuleren om mensen, die vanuit de bijstand aan het werk gaan of zijn gegaan een contract voor onbepaalde tijd aan te bieden</t>
  </si>
  <si>
    <t>Uitvoering sociale werkvoorziening en begeleid werken</t>
  </si>
  <si>
    <t>Ondersteuning met vrijwillige inzet ten behoeve van schuldhulpverlening</t>
  </si>
  <si>
    <t>Amateurkunsteducatie, vrije cursusaanbod in de stad</t>
  </si>
  <si>
    <t>Vredeseducatie</t>
  </si>
  <si>
    <t>Het realiseren van de beoogde effecten conform de Beleidsregel Onderwijs Utrecht, Goed onderwijs voor elk kind, binnen het thema Schoolloopbaan 12-23.</t>
  </si>
  <si>
    <t>Leerlingen ondersteunen bij achterstanden in hun ontwikkeling op school (Buurtteams)</t>
  </si>
  <si>
    <t>Het realiseren van de beoogde effecten conform Goed onderwijs voor elk kind, binnen het thema Cognitie 0-12. Dit door middel van de voorziening de Taalschool waar nieuwkomers (leerlingen in het PO) de Nederlandse taal leren zodat zij na ca. 1½ jaar Taalschool bij uitstroom naar het reguliere onderwijs Nederlands spreken, lezen en schrijven – passend bij het vastgestelde uitstroomniveau.</t>
  </si>
  <si>
    <t xml:space="preserve">Het subsidieplafondvoor de transitieregeling voorschoolse educatie  </t>
  </si>
  <si>
    <t>De startpositie van jonge kinderen verbeteren die het risico lopen op een achterstand in (taal)ontwikkeling door middel van o.a. Voorschoolse Educatie.</t>
  </si>
  <si>
    <t>De startpositie van jonge kinderen verbeteren die het risico lopen op een achterstand in (taal)ontwikkeling door middel van de uitvoering van voorschoolse educatie plus.</t>
  </si>
  <si>
    <t>De startpositie van jonge kinderen verbeteren die het risico lopen op een achterstand in (taal)ontwikkeling door middel van de uitvoering van buitenschoolse opvang plus,</t>
  </si>
  <si>
    <t>Resultaat Verkeersveiligheid PO  groep 7/8 afsluiten met theoretisch en praktisch  examen</t>
  </si>
  <si>
    <t>Het realiseren van de beoogde effecten conform Goed onderwijs voor elk kind, binnen het thema Cognitie 0-12. Dit door middel van de inzet van Vroegschoolse educatie, Professionalisering van professionals op de vroegschool, Ouderbetrokkenheid op de vroegschool, Schakelen gr. 3, 4, Leertijduitbreiding (LTU), Brede School Academie (BSA), Zomerschool/taalstimulering in de vakantie perioden en taalactiviteiten.</t>
  </si>
  <si>
    <t>Coördinatie van het onderdeel 0-4 jaar binnen zorgplatform en bieden van ambulante begeleiding gericht op een vloeiende overgang van kinderen van voorschoolse voorziening naar het primair (speciaal) onderwijs</t>
  </si>
  <si>
    <t>Vredeseducatie en Homo-emancipatie LHTB</t>
  </si>
  <si>
    <t>Het realiseren van de beoogde effecten conform Goed onderwijs voor elk kind, binnen het thema Cognitie 12-23. Dit door middel van de voorziening de ISK waar nieuwkomers (leerlingen in het VO) de Nederlandse taal leren zodat zij na onderwijs te hebben ontvangen op het ISK kunnen uitstromen naar het reguliere onderwijs op het niveau naar vermogen.</t>
  </si>
  <si>
    <t xml:space="preserve">Het geven van een impuls aan de kwaliteit van het onderwijs en het stimuleren van onderwijsinnovatie in Utrecht. </t>
  </si>
  <si>
    <t xml:space="preserve">Regionale meld- en coördinatie voortijdig schoolverlaten </t>
  </si>
  <si>
    <t>Het realiseren van de ambitie om het Utrechtse MBO te versterken</t>
  </si>
  <si>
    <t>Schoolverzuim en -uitval terugdringen waardoor leerlingen de kans krijgen hun schoolloopbaan zo soepel mogelijk te doorlopen en daarmee het perspectief op het behalen van een startkwalificatie vergroten.</t>
  </si>
  <si>
    <t>De Bibliotheek Utrecht laagdrempelig bereikbaar, toegankelijk en aantrekkelijk houden.</t>
  </si>
  <si>
    <t>Integraal inzetten van jeugdzorgaanbod zonder indicatiestelling.</t>
  </si>
  <si>
    <t>Trajectmanagement, woonbegeleiding, onderwijshulpverlening en intensieve hulp bij opgroeiproblemen voor jongeren</t>
  </si>
  <si>
    <t>Hulp en begeleiding aan dak- en thuisloze jongeren</t>
  </si>
  <si>
    <t>Uitvoering van Veilig Thuis en (preventieve) jeugdreclassering en jeugdbescherming</t>
  </si>
  <si>
    <t>Faciliteren en organisatie van advies door sociaal raadsliedenwerk</t>
  </si>
  <si>
    <t>Advies (subsidietender IAC)</t>
  </si>
  <si>
    <t>Doorontwikkeling en uitvoering van de buurtteams en het leveren van hoogwaardige sociale basiszorg. In co-creatie met de gemeente Utrecht leveren van een bijdrage aan de ontwikkeling van een nieuw en eenvoudiger stelsel van zorg en ondersteuning.</t>
  </si>
  <si>
    <t>Groepsgewijze activiteiten zorgen voor verbinding tussen cliënten onderling, waardoor zij onderling netwerken kunnen onderhouden, waarbij preventie, activering, lotgenotencontact en onderlinge hulp/steun centraal staan</t>
  </si>
  <si>
    <t>Faciliteren en organiseren van informatie op breed sociaal domein</t>
  </si>
  <si>
    <t>Faciliteren en organiseren van onafhankelijke clientondersteuning.</t>
  </si>
  <si>
    <t>Ondersteuning om inwoners op een toegankelijke en laagdrempelige wijze  te leren om gaan met geld, schulden en administratie</t>
  </si>
  <si>
    <t>Buurtbemiddeling leert en helpt mensen om al in een vroeg stadium burengeschillen op te lossen. De aanpak extreme woonoverlast wordt ingezet als de bewoner(s) van een woning het woongenot van omwonenden structureel verstoort c.q. verstoren.</t>
  </si>
  <si>
    <t>Aanbieden van gespecialiseerd maatschappelijk werk met betrekking tot zwangerschap, adoptie, seksueel geweld en hulp aan tienerouders</t>
  </si>
  <si>
    <t>Bezorgen van  koelverse maaltijden aan (met name oudere) inwoners in de stad Utrecht, die niet (meer) in staat zijn zelf hun warme maaltijd te bereiden. Met deze voorziening kunnen ‘kwetsbare’ inwoners (langer) zelfstandig wonen.</t>
  </si>
  <si>
    <t>Het versterken van de zelfredzaamheid van kwetsbare Utrechters en het vergroten van hun zingeving. Deze voorzieningen dragen bij aan de bestrijding van sociaal isolement, verbetering van de (geestelijke) gezondheid en de toename van maatschappelijke participatie.</t>
  </si>
  <si>
    <t>Voorkomen van huiselijk geweld bij alle slachtoffers. Bij ernstige dreiging en gevaar van huiselijk wordt een veilige situatie gecreëerd in de (crisis) opvang, onderduikaders, bij familie of via de informele netwerken. In alle gevallen is sprake van (groeps) begeleiding en/of (ambulante) hulpverlening al dan niet door de vrouwenopvang zelf.</t>
  </si>
  <si>
    <t>Uitvoering van de activiteiten Veilig Thuis voor 18+ (volwassenen)</t>
  </si>
  <si>
    <t xml:space="preserve">Het bieden van een duidelijke ingang, snel bieden van tijdelijke opvang en integrale hulpverlening, bijdrage aan herstel van daklozen, vergroten van de door- en uitstroom uit de maatschappelijke opvang. </t>
  </si>
  <si>
    <t>Regeliere ondersteuning van vluchtelingen, het continueren van de noodopvang voor (uitgeprocedeeerde) asielzoekers en het steunpunt Perspectief voor ex-AMA's (voormalig alleenstaande minderjarige asielzoekers).</t>
  </si>
  <si>
    <t>Het verzorgen van voorlichting aan jongeren, hun peers, ouders en intermediairs. Bijvoorbeeld in de vorm van voorlichting op scholen, adviesgesprekken, interventies, drugstestservice, online informatieverstrekking, netwerkvorming en faciliteren van samenwerking.</t>
  </si>
  <si>
    <t>Stimuleren gezonde leefstijl door sporten</t>
  </si>
  <si>
    <t>Het opsporen en toeleiden naar zorg van zeer sociaal kwetsbaren/OGGZ, het bieden van een heroïnebehandeling, het verspreiden en ophalen van spuiten en spuithulpmiddelen, en het afhandelen van spuitmeldingen</t>
  </si>
  <si>
    <t>Subsidie  t.b.v. een substantiële bijdrage aan de psychosociale gezondheid van burgers en ondersteuning van mantelzorgers in de gemeente Utrecht</t>
  </si>
  <si>
    <t>Terugdringen van criminaliteit onder en ernstige overlast door jongeren en bieden van een duurzaam toekomstperspectief.</t>
  </si>
  <si>
    <t>Integraal inzetten van jeugdzorgaanbod zonder indicatiestelling</t>
  </si>
  <si>
    <t>Bijdrage in de kosten van organisaties die betrokken zijn bij de preventieve activiteiten in het kader van jeugd en veiligheid</t>
  </si>
  <si>
    <t>Bijdrage in de kosten van organisaties die betrokken zijn bij de hulpverlening bij ongevallen en rampen</t>
  </si>
  <si>
    <t>Het faciliteren van artistiek interessante activiteiten van Utrechtse makers en culturele instellingen</t>
  </si>
  <si>
    <t>Het stimuleren en faciliteren van een plurifom cultureel aanbod en ontwikkelruimte</t>
  </si>
  <si>
    <t xml:space="preserve">Het stimuleren van bijzondere culturele projecten die van belang zijn voor de gemeente Utrecht, haar inwoners en/of de Utrechtse culturele sector. </t>
  </si>
  <si>
    <t>Het bevorderen van betrokkenheid bij cultuur van een breed publiek</t>
  </si>
  <si>
    <t>Het stimuleren van actieve participatie aan amateurkunst door inwoners van de gemeente Utrecht</t>
  </si>
  <si>
    <t xml:space="preserve">Faciliteren van accommodaties voor maatschappelijke activiteiten.  Uitgangspunten zijn een efficiënt gebruik en optimale toegankelijkheid. </t>
  </si>
  <si>
    <t>Technisch en sociaal beheer en onderhoud voor beheerde speeltuinen die maximaal ondersteunend zijn voor die initiatieven en qua openheid, sfeer, en functionaliteit aansluiten bij wat bewoners willen, waardoor buurten levendiger en leefbaarder worden.</t>
  </si>
  <si>
    <t>Faciliteren en organiseren van belangenbehartiging en informatie en advies</t>
  </si>
  <si>
    <t>Versterken van wijkgerichte informatievoorziening door informatiepunten in de wijk en versterken van buurtnetwerken</t>
  </si>
  <si>
    <t>Faciliteren, ondersteunen en organiseren van informele zorg inclusief mantelzorgondersteuning</t>
  </si>
  <si>
    <t>Activeren van jeugdigen en bieden van mogelijkheden tot optimale ontwikkeling</t>
  </si>
  <si>
    <t>Verbeteren van taalniveau en andere basisvaardigheden</t>
  </si>
  <si>
    <t xml:space="preserve">Sociaal makelaars zetten in op het versterken van sociale netwerken in de wijk, zodat deze krachtiger worden en waarmee ook de veerkracht van bewoners in de wijk vergroot wordt. Sociaal makelaars werken aan het versterken van de pedagogische civil society in de wijk. </t>
  </si>
  <si>
    <t>Maatschappelijke Diensttijd (MDT) is een persoonlijk opleidings- / ontwikkelingstraject voor jongeren waarbij iets doen voor een ander centraal staat</t>
  </si>
  <si>
    <t xml:space="preserve">Stimuleren en faciliteren van stedelijk vrijwilligerswerk middels het verbreden van de groep van actieve burgers en belemmeringen wegnemen om te participeren en vrijwilligerswerk te doen. </t>
  </si>
  <si>
    <t>Meidenwerk, speelotheek</t>
  </si>
  <si>
    <t>Meedoen kinderen met een beperking/ondersteuningsvraag</t>
  </si>
  <si>
    <t>Geven van voorlichting over en zichtbaar maken van diversiteit.</t>
  </si>
  <si>
    <t>Activiteiten op het gebied van preventie en voorlichting, met de nadruk op discriminatie op de arbeidsmarkt en in de horeca, uitgevoerd door Artikel 1 Midden-Nederland.</t>
  </si>
  <si>
    <t>Instandhouden van een aantal basisvoorzieningen</t>
  </si>
  <si>
    <t>Volkstuinen</t>
  </si>
  <si>
    <t>Ondersteunen sportaanbieders met aangepast sportaanbod</t>
  </si>
  <si>
    <t>Grotere sportdeelname en verbinden zorg, welzijn en sport</t>
  </si>
  <si>
    <t>Ondersteunen en stimuleren van vitale aanbieders, positieve sportcultuur en inclusief sporten en bewegen</t>
  </si>
  <si>
    <t>Ondersteunen en stimuleren van sportaanbieders op het gebied van vitaliteit, positieve sportcultuur en inclusief sporten en bewegen.</t>
  </si>
  <si>
    <t>Ondersteunen van verenigingen, topsporters, topsporttalentenen vestiging talentcentra</t>
  </si>
  <si>
    <t>Ondersteunen en stimuleren top- en breedtesportevenementen</t>
  </si>
  <si>
    <t>Begroting 2021-2</t>
  </si>
  <si>
    <t>Begroting 2021-1</t>
  </si>
  <si>
    <t>Programma
                  x.x.x prestatiedoelstelling
                                             Subsidiedoelstelling</t>
  </si>
  <si>
    <t>Omschrijving subsidiedoelstelling</t>
  </si>
  <si>
    <t>Taal onderwijs voor nieuwkomers van 12 t/m 18 jaar</t>
  </si>
  <si>
    <t>Bedragen zijn maal 1.000 euro</t>
  </si>
  <si>
    <t>De verdeling van de subsidies is op basis van de criteria in de Algemene Subsidieverordening  en in de beleidsregel van de specifieke subsidieregeling.</t>
  </si>
  <si>
    <t>De kolom Begroting  2021 is het totale subsidiebedrag, dat is opgenomen in de Programmabegroting 2021</t>
  </si>
  <si>
    <t>De kolom Meerjarig verleend ten laste van 2021 zijn de verleende meerjarige subsidies, die zijn opgenomen in de programmabegroting 2021</t>
  </si>
  <si>
    <t>De kolom Beschikbare subsidie omvat de begroting 2021 exclusief meerjarige verlening</t>
  </si>
  <si>
    <t>De kolom Waarvan "vaste" verlening met jaarsubsidies is informatief, dit zijn de subsidiebedragen die in het voorgaande subsidiejaar als jaarsubsidies zijn verleend</t>
  </si>
  <si>
    <t>(*1) Voor deze subsidiedoelling kunnen geen aanvragen worden ingediend. De subsidie is op basis van een convenant uitsluitend bestemd voor Stichting EBU.</t>
  </si>
  <si>
    <t>(*2) Het subsidieplafond is beperkt beschikbaar voor nieuwe aanvragen. Uit subsidies die in voorgaande jaren zijn verleend vloeien doorlopende verplichtingen voort waarvan de omvang afhankelijk is van externe factoren. Deze verplichtingen komen ten laste van het subsidieplafond voor 2020. Het plafond kan worden bijgesteld op basis van de ervaringen in het voorgaande jaar en nieuwe (wettelijke) ontwikkelingen.</t>
  </si>
  <si>
    <t>(*3) Voor deze subsidiedoelstelling kunnen geen aanvragen worden ingediend. De subsidie is op basis van een aanwijzingsbesluit uitsluitend bestemd voor UW bedrijven.</t>
  </si>
  <si>
    <t xml:space="preserve">(*4) Op de beschikbare subsidiebedragen onder deze regelingen worden de verleende subsidiebedragen uit het jaar 2020 in mindering gebracht. </t>
  </si>
  <si>
    <t>Alle bedragen zijn onder voorbehoud van goedkeuring van de programmabegroting 2021 door de de gemeenteraad.</t>
  </si>
  <si>
    <t>Aan dit overzicht kunnen geen aanspraken worden ontleend.</t>
  </si>
  <si>
    <t>De bevoegdheid tot verlening, intrekking, wijziging en vaststelling van subsidies berust bij het College van Burgemeester en Wethouders en is gebaseerd op artikel 4 van de Algemene Subsidieverordening.</t>
  </si>
  <si>
    <t>Het bieden van laagdrempelige opvang en het vergroten v/h bereik onder de prostituees door outreachend werken en het ondersteunen en begeleiden van vrouwen bij het uitstappen uit de prostitutie.</t>
  </si>
  <si>
    <t>Economic Board Utrecht (*1)</t>
  </si>
  <si>
    <t>Loonkostensubsidie (*2)</t>
  </si>
  <si>
    <t>Versnelling Collectieve Zonne-energieprojecten (*4)</t>
  </si>
  <si>
    <t>Maatschappelijk Vastgoed (*4)</t>
  </si>
  <si>
    <t>Energieadvies aan huis en trajectbegeleiding (*4)</t>
  </si>
  <si>
    <t>Taal onderwijs voor nieuwkomers van 4 t/m 12 jaar</t>
  </si>
  <si>
    <t>Talentontwikkeling en combinatiefuncties brede school primair onderwijs</t>
  </si>
  <si>
    <t>Talentontwikkeling voortgezet onderwijs</t>
  </si>
  <si>
    <t xml:space="preserve">Activiteiten voor brede talentontwikkeling in het voortgezet onderwijs. </t>
  </si>
  <si>
    <t>Combinatiefuncties brede school voortgezet onderwijs</t>
  </si>
  <si>
    <t>Inzet van een combinatiefunctionaris die zorg draagt voor de organisatie van activiteiten in lijn met de visie Brede School VO, zodat leerlingen deelnemen aan talentontwikkelingsactiviteiten op het gebied van bijv. sport, kunst en cultuur.</t>
  </si>
  <si>
    <t xml:space="preserve">Kinderen in het primair- en voortgezet onderwijs in contact brengen met een breed aanbod van kunst en cultuur in en rondom de school. </t>
  </si>
  <si>
    <t>Ondersteuning peuter bij overgang naar primair onderwijs</t>
  </si>
  <si>
    <t>OPDC Utrecht</t>
  </si>
  <si>
    <t>Voorziening waar overbelaste jongeren met meervoudige problematiek die dreigen uit te vallen op school worden versterkt in hun gedragsrepertoire en duurzaam teruggeleid naar de school van herkomst, of doorgeleid naar een andere passende school, of naar de arbeidsmarkt.</t>
  </si>
  <si>
    <t>Hulp aan en ondersteuning van jongeren in het voortgezet onderwijs die een aanzienlijk risico lopen om voortijdig school te verlaten</t>
  </si>
  <si>
    <t>VSV stad inclusief loopbaanoriëntatie PO-VO en overgang VO-MBO</t>
  </si>
  <si>
    <t xml:space="preserve">Activiteiten die bijdragen aan de doelstellingen van het plan van aanpak voor het terugdringen van het lerarentekort, Utrecht Leert! </t>
  </si>
  <si>
    <t>Ondersteunend personeel primair onderwijs (voorheen conciërges)</t>
  </si>
  <si>
    <t>Verlaging werkdruk leraren</t>
  </si>
  <si>
    <t>Onderwijsimpuls voor toekomstbestendig onderwijs</t>
  </si>
  <si>
    <t>Accommodaties  maatschappelijke activiteiten: driehoeksoverleg</t>
  </si>
  <si>
    <t>Stimuleren vrijwilligerswerk</t>
  </si>
  <si>
    <t>Informele zorg - nadere regel vrijwillige inzet voor elkaar</t>
  </si>
  <si>
    <t>Nadere regel basisvoorziening ondersteuning mantelzorgers</t>
  </si>
  <si>
    <t xml:space="preserve">Advies, informatie en andere ondersteuning bieden aan mantelzorgers. </t>
  </si>
  <si>
    <t>Hoger opgeleide nieuwkomers zonder inburgeringsplicht krijgen met deze subsidie de mogelijkheid om de Nederlandse taal te leren en waar mogelijk een Staatsexamen NT2 te behalen</t>
  </si>
  <si>
    <t>Laaggeletterdheid / taal en digitale vaardigheden - nadere regel vrijwillige inzet voor elkaar</t>
  </si>
  <si>
    <t>Buurtnetwerken en wijkinformatiepunten (jeugd) - nadere regel vrijwillige inzet voor elkaar</t>
  </si>
  <si>
    <t>Hulp bij opgroeiproblemen voor jongeren</t>
  </si>
  <si>
    <t>Taal en digitale vaardigheden (jeugd) - nadere regel vrijwillige inzet voor elkaar</t>
  </si>
  <si>
    <t>Versterking van de sociale basis om het beroep op aanvullende jeugdhulp te beperken</t>
  </si>
  <si>
    <t>Informele zorg (jeugd) - nadere regel vrijwillige inzet voor elkaar</t>
  </si>
  <si>
    <t>Faciliteren, ondersteunen en organiseren van informele zorg (jeugd)</t>
  </si>
  <si>
    <t>Brugfunctie: Geven van voorlichting over en zichtbaar maken van diversiteit.</t>
  </si>
  <si>
    <t>Ondersteunen en stimuleren grootschalige schoolsportevenementen</t>
  </si>
  <si>
    <t>Ondersteunen en stimuleren kleinschalige sportevenementen</t>
  </si>
  <si>
    <t>Ondersteunen en stimuleren grootschalige sportevenementen</t>
  </si>
  <si>
    <t>1.1.1 Het opstellen van ruimtelijke kaders</t>
  </si>
  <si>
    <t>2.1.1 Streven naar passende huisvesting voor bewoners en woningzoekenden</t>
  </si>
  <si>
    <t xml:space="preserve">3.1.1 Monumenten en cultuurhistorische waarden </t>
  </si>
  <si>
    <t>2.2.1 Bewoners betrekken</t>
  </si>
  <si>
    <t>1.1.1 Samenwerken en beïnvloeden</t>
  </si>
  <si>
    <t>2.2.1 Utrechters financieel ondersteuning</t>
  </si>
  <si>
    <t>Buurtteams jeugd en gezin (subsidietender Buurtteam Jeugd)</t>
  </si>
  <si>
    <t>Buurtteams Sociaal (subsidietender Buurtteam Sociaal)</t>
  </si>
  <si>
    <t>Onafhankelijke clientondersteuning (subsidietender IAC)</t>
  </si>
  <si>
    <t>Ondersteuning schuldhulpverlening vanuit Informele zorg (subsidietender IAC)</t>
  </si>
  <si>
    <t>Versterken van taal: Brede school Academie (BSA)</t>
  </si>
  <si>
    <t>De subsidie is tijdelijk beschikbaar voor 2021 en 2022 met als doel het borgen van activiteiten voor hogere taalprestaties en bredere maatschappelijke ontwikkeling in het onderwijsaanbod. Voor leerlingen met een taalachterstand en talentvolle leerlingen die onderpresteren op taal in het primair onderwijs en de onderbouw van het voortgezet onderwijs.</t>
  </si>
  <si>
    <t>1.1.5 Uitvoeren maatregelen Goederenvervoer</t>
  </si>
  <si>
    <t>Procesinnovatie duurzaam goederenvervoer en haalbaarheidsonderzoek duurzaam goederenvervoer</t>
  </si>
  <si>
    <t>Duurzame stadsdistributie innovatie en onderzoek (*4)</t>
  </si>
  <si>
    <t>Duurzaamheidsbonus werkgevers</t>
  </si>
  <si>
    <r>
      <t>Sociale prestatie en dagondersteuning</t>
    </r>
    <r>
      <rPr>
        <sz val="11"/>
        <color theme="1"/>
        <rFont val="Calibri"/>
        <family val="2"/>
        <scheme val="minor"/>
      </rPr>
      <t xml:space="preserve"> (naar prestatiedoelstelling 2.2.1)</t>
    </r>
  </si>
  <si>
    <t>Bedragen zijn maal € 1.000,00</t>
  </si>
  <si>
    <t>Het verbeteren van het taalniveau.</t>
  </si>
  <si>
    <t>Het verbeteren van het taalniveau</t>
  </si>
  <si>
    <t>De kolom "Meerjarig verleend ten laste van 2021" zijn de verleende meerjarige subsidies, die zijn opgenomen in de programmabegroting 2021</t>
  </si>
  <si>
    <t>Begroting 2021-oud</t>
  </si>
  <si>
    <t>Begroting 2021-nieuw</t>
  </si>
  <si>
    <t>De kolom "Begroting  2021-nieuw" is het totale subsidiebedrag, dat is opgenomen in de Programmabegroting 2021</t>
  </si>
  <si>
    <t>De kolom "Begroting  2021-oud" is het totale subsidiebedrag, dat in de vorige versie van de subsidiestaat 2021 was opgenomen.</t>
  </si>
  <si>
    <r>
      <rPr>
        <sz val="12"/>
        <color rgb="FFFF0000"/>
        <rFont val="Calibri"/>
        <family val="2"/>
        <scheme val="minor"/>
      </rPr>
      <t>Programma</t>
    </r>
    <r>
      <rPr>
        <sz val="12"/>
        <color theme="1"/>
        <rFont val="Calibri"/>
        <family val="2"/>
        <scheme val="minor"/>
      </rPr>
      <t xml:space="preserve">
                      x.x.x prestatiedoelstelling
                                                     Subsidiedoelstelling</t>
    </r>
  </si>
  <si>
    <t>Schoolmaatschappelijk werk PO (subsidietender Buurtteam Jeugd)</t>
  </si>
  <si>
    <t>Schoolmaatschappelijk werk VO (subsidietender Buurtteam Jeugd)</t>
  </si>
  <si>
    <t>Actieagenda Utrechters Schuldenvrij</t>
  </si>
  <si>
    <t>Sloopsubsidie dieselvoertuigen met emissieklasse 3 en lager (inwoners)</t>
  </si>
  <si>
    <t>Sloopsubsidie dieselvoertuigen; bestelauto’s t/m 3.500kg  met emissieklasse 3 en lager (ondernemers)</t>
  </si>
  <si>
    <t>??</t>
  </si>
  <si>
    <t>?</t>
  </si>
  <si>
    <t>Versneld vernieuwen</t>
  </si>
  <si>
    <t>Zorgen dat alle Utrechters kunnen rondkomen, meedoen en blijvend schulden(zorg)vrij zijn. We doen dit door er op tijd bij te zijn en hulp op maat te bieden.</t>
  </si>
  <si>
    <t>Talentenprogramma's sport</t>
  </si>
  <si>
    <t>Ondersteunen van activiteiten gericht op het ontwikkelen van sportieve talenten</t>
  </si>
  <si>
    <t xml:space="preserve">Meerjarig verleend </t>
  </si>
  <si>
    <t>Energieadvies aan huis en trajectbegeleiding (*4)/Initiatieven Utrechtse Energie</t>
  </si>
  <si>
    <t>Utrecht Science Park (USP)</t>
  </si>
  <si>
    <t>Subsidie voor de ontwikkelinging van het Utrecht Science Park voor het versterken zowel op economisch als op maatschappelijk gebied</t>
  </si>
  <si>
    <t>Ondersteuning activiteit Open Monumenten Dag Utrecht en Kerken kijken Utrecht</t>
  </si>
  <si>
    <t>De Stem van Utrecht</t>
  </si>
  <si>
    <t>Zorg voor elkaar - nadere regel vrijwillige inzet voor elkaar</t>
  </si>
  <si>
    <t>Morgen Mooier Maken</t>
  </si>
  <si>
    <t>Subsidieplafond kwetsbare winkelgebieden</t>
  </si>
  <si>
    <t>Subsidieplafond verplaatsing tbv hoofdstructuur</t>
  </si>
  <si>
    <t>Energieloket Zakelijk Maatschappelijk Vastgoed</t>
  </si>
  <si>
    <t>Verduurzaming zakelijk en maatschappelijk vastgoed in Utrecht</t>
  </si>
  <si>
    <t>Huisvesting voor uitvoering  voorschoolse educatie</t>
  </si>
  <si>
    <t>Onderwijs Ondersteunende Activiteiten</t>
  </si>
  <si>
    <t>Huisvesting voor het uitvoeren van voorschoolse educatie in een voorschoolse educatie lokaal/ruimte. De te bereiken doelgroep is Utrechtse doelgroeppeuters.</t>
  </si>
  <si>
    <t>Kinderen en jongeren kunnen gebruik maken van een samenhangend aanbod van talentontwikkeling, ouderbetrokkenheid en pedagogische aanpak/burgerschap dat door een derde partij in samenwerking met de school wordt aangeboden.</t>
  </si>
  <si>
    <t>Onderwijs ondersteuning talentontwikkeling</t>
  </si>
  <si>
    <t>Lesgeven in een grootstedelijke context</t>
  </si>
  <si>
    <t xml:space="preserve">Publieksbereik Erfgoed </t>
  </si>
  <si>
    <t>Huisvesting voedselbanken</t>
  </si>
  <si>
    <t>Voldoende Stage- en leerwerkplekken</t>
  </si>
  <si>
    <t>ROM Regio Utrecht BV (*1)</t>
  </si>
  <si>
    <t>Convenantbijdrage aan ROM Regio Utrecht BV</t>
  </si>
  <si>
    <t>Cultuurnota 2021-2024 Participatie</t>
  </si>
  <si>
    <t>Investeringsbijdrage muziekstudio's</t>
  </si>
  <si>
    <t>De realisatie van muziekstudio’s in de gemeente Utrecht, die tegen een betaalbaar tarief incidenteel of voor een langere periode kunnen worden gehuurd door muzikanten</t>
  </si>
  <si>
    <t>Watervriendelijk Maatschappelijk vastgoed</t>
  </si>
  <si>
    <t>Wateroverlast en schade door droogte voorkomen</t>
  </si>
  <si>
    <t>Jongeren, relaties en seksualiteit</t>
  </si>
  <si>
    <t xml:space="preserve">Brugfunctie: het tijdelijk ondersteunen en zo nodig verbinden van inwoners met een kwetsbare situatie aan partijen in de basisinfrastructuur of in de (aanvullende) zorg. </t>
  </si>
  <si>
    <t xml:space="preserve">Het ondersteunen van inwoners in een kwetsbare situatie waardoor zij zelfredzamer worden of beter kunnen meedoen. </t>
  </si>
  <si>
    <t>Brugfunctie diversiteit- nadere regel vrijwillige inzet voor elkaar</t>
  </si>
  <si>
    <t>Toeleiding naar (bemoei)zorg</t>
  </si>
  <si>
    <t>Brugfunctie Diversiteit - nadere regel vrijwillige inzet voor elkaar</t>
  </si>
  <si>
    <t>Combinatiefunctionarissen</t>
  </si>
  <si>
    <t>Het aanstellen van cultuurcoaches die een brede doelgroep laten kennismaken met kunst en cultuur.</t>
  </si>
  <si>
    <t>Inkomens- en bestaanszekerheid ondernemers (ondernemer centraal)</t>
  </si>
  <si>
    <t>Ondernemers preventief voorzien van passende dienstverlening om de toekomstbestedigheid van de onderneming te borgen.</t>
  </si>
  <si>
    <t>De subsidie is tijdelijk beschikbaar met als doel het borgen van activiteiten voor hogere taalprestaties en bredere maatschappelijke ontwikkeling in het onderwijsaanbod. Voor leerlingen met een taalachterstand en talentvolle leerlingen die onderpresteren op taal in het primair onderwijs en de onderbouw van het voortgezet onderwijs.</t>
  </si>
  <si>
    <t xml:space="preserve">1. Toename van het aandeel duurzame, gezonde en ruimte-efficiënte vervoersmiddelen </t>
  </si>
  <si>
    <t>Terugdringen van emissies door houtstook</t>
  </si>
  <si>
    <t>1. Energieverbruik gebouwde omgeving 2050</t>
  </si>
  <si>
    <t>1. Utrecht heeft voldoende toekomstbestendige werknemers en werkgelegenheid die passend is bij de groei van de stad</t>
  </si>
  <si>
    <t>1. Alle kinderen en jongeren doorlopen hun eigen unieke pad naar kansrijke deelname aan de samenleving</t>
  </si>
  <si>
    <t>2. Het water- en rioleringssysteem is gezond, robuust en toekomstbestendig voor iedereen</t>
  </si>
  <si>
    <t>3. Extra groen dat bijdraagt aan klimaatadaptatie, biodiversiteit en/of recreatie voor mensen en dieren</t>
  </si>
  <si>
    <t>1. Herontwikkeling van de fysieke leefomgeving draagt bij aan gezonde groei met kwaliteit en in balans</t>
  </si>
  <si>
    <t>3. Voldoende passende en betaalbare huisvesting voor alle bewoners en woningzoekenden</t>
  </si>
  <si>
    <t>3. Kinderen, jongeren, ouders en opvoeders zijn veerkrachtig</t>
  </si>
  <si>
    <t>5. Inwoners kunnen op hun eigen manier en niveau sporten en bewegen in een veilige omgeving</t>
  </si>
  <si>
    <t>4. Utrecht heeft voldoende, goede en toegankelijke buurtvoorzieningen</t>
  </si>
  <si>
    <t>6. Utrecht heeft voldoende, goede en toegankelijke sportvoorzieningen</t>
  </si>
  <si>
    <t>Collectieve aanpak energiemaatregelen</t>
  </si>
  <si>
    <t>Preventiekosten bedrijfsovervallen</t>
  </si>
  <si>
    <t>Tegemoetkoming in de kosten voor ondernemers, die slachtoffer zijn geworden van een overval op hun bedrijf en die beschermingsmaatregelen willen nemen ter voorkoming van een nieuwe overval.</t>
  </si>
  <si>
    <t>Versneld Vernieuwen</t>
  </si>
  <si>
    <t>Tegengaan en/of verzachten van de negatieve sociale effecten van corona en de coronamaatregelen op inwoners en het ondersteunen van hen die daardoor extra zorg en ondersteuning nodig hebben.</t>
  </si>
  <si>
    <t>NPOnderwijs</t>
  </si>
  <si>
    <t>Nationaal Programma Onderwijs</t>
  </si>
  <si>
    <t>Onderwijs Achterstanden Beleid</t>
  </si>
  <si>
    <t>Starters en groeiers meerjarig (deel A)</t>
  </si>
  <si>
    <t>Ecosysteem startups en scale-ups meerjarig (deel A)</t>
  </si>
  <si>
    <t>Ecosysteem startups en scale-ups activiteiten (deel B)</t>
  </si>
  <si>
    <t xml:space="preserve">Uitvoeren maatregelen goederenvervoer </t>
  </si>
  <si>
    <t>Uitvoeren maatregelen goederenvervoer</t>
  </si>
  <si>
    <t>1. De openbare ruimte is gezond, aantrekkelijk, robuust en toekomstbestendig voor iedereen</t>
  </si>
  <si>
    <t>Herstel kelders wervengebied</t>
  </si>
  <si>
    <t>Omscholing naar toekomstgericht werk</t>
  </si>
  <si>
    <t>Evenementenfonds</t>
  </si>
  <si>
    <t>De verdeling van de subsidies is op basis van de criteria in de Algemene Subsidieverordening  en in de nadere regel van de specifieke subsidieregeling.</t>
  </si>
  <si>
    <t>De kolom Beschikbare subsidie omvat de begroting 2024 exclusief meerjarige verlening</t>
  </si>
  <si>
    <t>(*1) Voor deze subsidiedoelstelling kunnen geen aanvragen worden ingediend. De subsidie is op basis van een convenant uitsluitend bestemd voor de ROM.</t>
  </si>
  <si>
    <t>(*2) Het subsidieplafond is beperkt beschikbaar voor nieuwe aanvragen. Uit subsidies die in voorgaande jaren zijn verleend vloeien doorlopende verplichtingen voort waarvan de omvang afhankelijk is van externe factoren. Deze verplichtingen komen ten laste van het subsidieplafond voor 2023. Het plafond kan worden bijgesteld op basis van de ervaringen in het voorgaande jaar en nieuwe (wettelijke) ontwikkelingen.</t>
  </si>
  <si>
    <t xml:space="preserve">(*4) Op de beschikbare subsidiebedragen onder deze regelingen worden de verleende subsidiebedragen uit het jaar 2023 in mindering gebracht. </t>
  </si>
  <si>
    <t>De bevoegdheid tot verlening, intrekking, wijziging en vaststelling van subsidies berust bij het College van Burgemeester en Wethouders en is gebaseerd op artikel 3 van de Algemene Subsidieverordening.</t>
  </si>
  <si>
    <t>Alle bedragen zijn onder voorbehoud van goedkeuring van de programmabegroting 2024 door de de gemeenteraad.</t>
  </si>
  <si>
    <t>Aantrekkelijke en groene leefomgeving</t>
  </si>
  <si>
    <t>5. Behouden, beheren en benutten van ergoed als cultuurhistorische dragen van het karakter van Utrecht</t>
  </si>
  <si>
    <t>Betrouwbare overheid</t>
  </si>
  <si>
    <t>1. De gemeenteraad en het college van B&amp;W vormen samen een betrouwbaar bestuur van de stad</t>
  </si>
  <si>
    <t>2. De Utrechtse belangen zijn goed vertegenwoordigd in de regio, nationaal en internationaal</t>
  </si>
  <si>
    <t>3. Utrechters zijn actief in de eigen omgeving en/of oefenen invloed uit op gemeentelijke plannen, beleid en uitvoering in hun buurt, wijk en/of stad</t>
  </si>
  <si>
    <t>Duurzame bereikbaarheid</t>
  </si>
  <si>
    <t>Kansrijk opgroeien</t>
  </si>
  <si>
    <t>4. De buurtteams jeugd en gezin ondersteunen jeugdigen en gezinnen die dat nodig hebben, zodat zij gezond en veilig kunnen opgroeien</t>
  </si>
  <si>
    <t>5. Aanbieders van specialistische jeugdhulp bieden specialistische zorg en ondersteuning dichtbij en op maat, zodat jeugdigen gezond, veilig en zoveel mogelijk in een gezin kunnen opgroeien</t>
  </si>
  <si>
    <t>6. Jeugdbescherming ondersteunt gezinnen als veilig opgroeien en ontwikkelen van jeugdigen wordt bedreigd en vrijwillige hulpverlening niet toereikend is</t>
  </si>
  <si>
    <t>Klimaatvriendelijke stad</t>
  </si>
  <si>
    <t>Levendige en gezonde stad</t>
  </si>
  <si>
    <t>1. Nieuwkomers weten zich welkom en thuis in Utrecht en kunnen zich maximaal ontwikkelen en ontplooien voor hun toekomst in Utrecht of ergens anders</t>
  </si>
  <si>
    <t>2. Inwoners doen mee en zorgen voor elkaar</t>
  </si>
  <si>
    <t>3. Inwoners kunnen zichzelf zijn en leven prettig met elkaar samen</t>
  </si>
  <si>
    <t>7. In 2040 zijn de gezondheidsverschillen in Utrecht tussen de laagste en hoogste sociaal economische groepen met 30% afgenomen ten opzichte van 2012</t>
  </si>
  <si>
    <t>8. Gelijk aan de groei van de stad is er in alle wijken steeds meer passend aanbod van diverse creatieve makers en culturele instellingen</t>
  </si>
  <si>
    <t>9. Een breed publiek uit Utrecht en daarbuiten neemt actief deel aan en bezoekt het culturele aanbod in de stad</t>
  </si>
  <si>
    <t>Ontwikkelen en wonen voor iedereen</t>
  </si>
  <si>
    <t>Passende ondersteuning en opvang</t>
  </si>
  <si>
    <t>1. Utrechters kunnen met hun hulpvraag terecht voor laagdrempelige basiszorg</t>
  </si>
  <si>
    <t>2. Utrechters krijgen passende aanvullende zorg en ondersteuning passend bij hun (zorg)vraag zodat zij mee kunnen doen</t>
  </si>
  <si>
    <t>3. Inwoners in de regio Utrecht die onvoldoende zelfredzaam en/of dakloos zijn, krijgen (24-uurs) begeleiding gericht op herstel en activering, thuis of in een woonvoorziening</t>
  </si>
  <si>
    <t>Veilige stad</t>
  </si>
  <si>
    <t>Werk, toekomstbestendige economie en bestaanszekerheid</t>
  </si>
  <si>
    <t>4. Utrechters kunnen rondkomen, meedoen en zijn schulden(zorg) vrij</t>
  </si>
  <si>
    <t xml:space="preserve">Hoofddoelstelling </t>
  </si>
  <si>
    <t>Budget 2024 Nieuw</t>
  </si>
  <si>
    <t xml:space="preserve"> Vaste verlening met jaarsubsidies</t>
  </si>
  <si>
    <t>Energieadvies en Trajectbegeleiding voor grondgebonden woningen</t>
  </si>
  <si>
    <t>Budget 2024 Oud</t>
  </si>
  <si>
    <t>Beschikbaar 2024</t>
  </si>
  <si>
    <t>Aanpak versneld energetisch verbeteren sociale huurwoningen</t>
  </si>
  <si>
    <t>woningcorporaties worden gesubsidieerd voor het nemen van energiebesparende maatregelen, ter vermindering van de energielasten van huurders</t>
  </si>
  <si>
    <t>Duurzaamheidsleningen</t>
  </si>
  <si>
    <t>Regeling voor duurzaamheidsleningen voor grondgebonden woningen </t>
  </si>
  <si>
    <t>1. Aanpakken en voorkomen criminaliteit</t>
  </si>
  <si>
    <t>2. Tegengaan en voorkomen van (ernstige ) overlast door personen en groepen</t>
  </si>
  <si>
    <t>3. Adequaat optreden etc.</t>
  </si>
  <si>
    <t>Bedragen zijn maal €1.000,00</t>
  </si>
  <si>
    <t>De kolom "Begroting  2024-oud" is het totale subsidiebedrag, dat in de vorige versie van de subsidiestaat 2024 was opgenomen.</t>
  </si>
  <si>
    <t>De kolom "Begroting  2024-nieuw" is het totale subsidiebedrag, dat is opgenomen in de Programmabegroting 2024</t>
  </si>
  <si>
    <t>Versneld Vernieuwen &amp; Kansrijke start (*4)</t>
  </si>
  <si>
    <t>Energieadvies en trajecbegeleiding (*4)</t>
  </si>
  <si>
    <t>Samen Verduurzamen</t>
  </si>
  <si>
    <t>Het stimuleren van collectieve initiatieven voor energiemaatregelen bij particuliere bestaande woningen.</t>
  </si>
  <si>
    <t>Wateroverlast voorkomen</t>
  </si>
  <si>
    <t>Bijdrage Natuur- en Milieueducatie ter ondersteuning van aantrekkelijke , laagdrempelige locaties , talrijke initiatieven door co-creatie en samenwerking op gebied van natuur , milieu en groen in de stad Utrecht.</t>
  </si>
  <si>
    <t>6. Utrecht werkt aan het verbeteren van lucht- en geluidkwaliteit en een gezonde, veilige leefomgeving en ondergrond.</t>
  </si>
  <si>
    <t>Subsidieplafond kwetsbare winkelgebieden (*4)</t>
  </si>
  <si>
    <t>Ondersteuning verplaatsingen van kleinschalige ondernemers met retailfuncties</t>
  </si>
  <si>
    <t>Stimuleren van arbeidsmarkttransities</t>
  </si>
  <si>
    <t>Verbindingsgroepen</t>
  </si>
  <si>
    <t>Waardering voor Vakmanschap</t>
  </si>
  <si>
    <t>Gezond Leren op School</t>
  </si>
  <si>
    <t>Schoolbesturen PO kunnen voor scholen met een schoolweging hoger dan 30 en voor scholen speciaal onderwijs een subsidie aanvragen voor een gezond aanbod van gezonde lunch, beweegactiviteiten, ouderbetrokkenheid en voedseleducatie. Doelstelling is een gezonde leefstijl te bevorderen, honger tegen te gaan en gezond gewicht te bevorderen.</t>
  </si>
  <si>
    <t>Sekswerk</t>
  </si>
  <si>
    <t>Het bieden van laagdrempelige opvang en het vergroten v/h bereik onder de sekswerkers door outreachend werken en het ondersteunen en begeleiden van vrouwen bij het uitstappen uit het sekswerk.</t>
  </si>
  <si>
    <t>Verslavingspreventie</t>
  </si>
  <si>
    <t xml:space="preserve">Het bieden van informatie over de gezondheidseffecten van middelengebruik (nicotine, alcohol, drugs) en gokken. De activiteiten richten zich op jongeren, jongvolwassenen, risicogroepen, de sociale omgeving (w.o. ouders) en intermediairs. De inzet bevordert bewustwording, motivering en gedragsverandering. </t>
  </si>
  <si>
    <t>Verslavingszorg</t>
  </si>
  <si>
    <t>Cultuurprogramma jongeren Leidsche Rijn - Vleuten de Meern</t>
  </si>
  <si>
    <t>Het stimuleren van actieve cultuurparticipatie door jongeren in Leidsche Rijn en Vleuten de Meern</t>
  </si>
  <si>
    <t>Burgerschap</t>
  </si>
  <si>
    <t>Ondersteuning van nieuwkomers: activiteiten Plan Einstein, de pilot Landelijke Vreemdelingen Voorziening (LVV), maatschappelijke begeleiding van statushouders en ondersteuning van voormalig alleenstaande minderjarige vreemdelingen (AMV)</t>
  </si>
  <si>
    <t>Ondersteuning om inwoners op een toegankelijke en laagdrempelige wijze  te leren omgaan met geld, schulden en administratie</t>
  </si>
  <si>
    <t>BIZ subsidie (Bedrijfs Investerings Zone)</t>
  </si>
  <si>
    <t>Meerjarige subsidie voor activiteiten van incubators en frontoffice/ecosysteemmanagement (deel A)</t>
  </si>
  <si>
    <t>Subsidie voor programma’s, activiteiten en evenementen met nadruk op groeiondernemers (deel B)</t>
  </si>
  <si>
    <t>Scoutingactiviteiten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</si>
</sst>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sz val="8"/>
      <name val="Calibri"/>
      <family val="2"/>
      <scheme val="minor"/>
    </font>
    <font>
      <sz val="8"/>
      <color theme="1"/>
      <name val="Calibri"/>
      <family val="2"/>
      <scheme val="minor"/>
    </font>
    <font>
      <sz val="12"/>
      <color theme="1"/>
      <name val="Calibri"/>
      <family val="2"/>
      <scheme val="minor"/>
    </font>
    <font>
      <sz val="11"/>
      <color rgb="FFFF0000"/>
      <name val="Calibri"/>
      <family val="2"/>
      <scheme val="minor"/>
    </font>
    <font>
      <b/>
      <sz val="11"/>
      <color rgb="FFFF0000"/>
      <name val="Calibri"/>
      <family val="2"/>
      <scheme val="minor"/>
    </font>
    <font>
      <sz val="9"/>
      <name val="Lucida Sans Unicode"/>
      <family val="2"/>
    </font>
    <font>
      <sz val="9"/>
      <name val="Arial"/>
      <family val="2"/>
    </font>
    <font>
      <b/>
      <sz val="9"/>
      <color indexed="81"/>
      <name val="Tahoma"/>
      <family val="2"/>
    </font>
    <font>
      <sz val="9"/>
      <color indexed="81"/>
      <name val="Tahoma"/>
      <family val="2"/>
    </font>
    <font>
      <sz val="12"/>
      <color rgb="FFFF0000"/>
      <name val="Calibri"/>
      <family val="2"/>
      <scheme val="minor"/>
    </font>
    <font>
      <strike/>
      <sz val="11"/>
      <color theme="1"/>
      <name val="Calibri"/>
      <family val="2"/>
      <scheme val="minor"/>
    </font>
    <font>
      <sz val="11"/>
      <name val="Calibri"/>
      <family val="2"/>
      <scheme val="minor"/>
    </font>
    <font>
      <sz val="9"/>
      <name val="Calibri"/>
      <family val="2"/>
    </font>
    <font>
      <sz val="11"/>
      <color theme="1"/>
      <name val="Calibri"/>
      <family val="2"/>
    </font>
    <font>
      <b/>
      <sz val="11"/>
      <color theme="0"/>
      <name val="Calibri"/>
      <family val="2"/>
      <scheme val="minor"/>
    </font>
    <font>
      <b/>
      <sz val="1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4"/>
        <bgColor theme="4"/>
      </patternFill>
    </fill>
  </fills>
  <borders count="15">
    <border>
      <left/>
      <right/>
      <top/>
      <bottom/>
      <diagonal/>
    </border>
    <border>
      <left/>
      <right/>
      <top/>
      <bottom style="thin">
        <color theme="4" tint="0.39997558519241921"/>
      </bottom>
      <diagonal/>
    </border>
    <border>
      <left/>
      <right/>
      <top style="thin">
        <color theme="4" tint="0.39997558519241921"/>
      </top>
      <bottom/>
      <diagonal/>
    </border>
    <border>
      <left/>
      <right/>
      <top style="thin">
        <color theme="4" tint="0.39997558519241921"/>
      </top>
      <bottom style="thin">
        <color theme="4" tint="0.39994506668294322"/>
      </bottom>
      <diagonal/>
    </border>
    <border>
      <left/>
      <right/>
      <top style="thin">
        <color theme="4" tint="0.39994506668294322"/>
      </top>
      <bottom style="thin">
        <color theme="4" tint="0.39994506668294322"/>
      </bottom>
      <diagonal/>
    </border>
    <border>
      <left/>
      <right/>
      <top style="thin">
        <color theme="4" tint="0.39994506668294322"/>
      </top>
      <bottom style="thin">
        <color indexed="64"/>
      </bottom>
      <diagonal/>
    </border>
    <border>
      <left/>
      <right/>
      <top/>
      <bottom style="thin">
        <color theme="4" tint="0.59996337778862885"/>
      </bottom>
      <diagonal/>
    </border>
    <border>
      <left/>
      <right/>
      <top style="thin">
        <color theme="4" tint="0.59996337778862885"/>
      </top>
      <bottom style="thin">
        <color theme="4" tint="0.59996337778862885"/>
      </bottom>
      <diagonal/>
    </border>
    <border>
      <left/>
      <right/>
      <top style="thin">
        <color theme="4" tint="0.59996337778862885"/>
      </top>
      <bottom/>
      <diagonal/>
    </border>
    <border>
      <left/>
      <right/>
      <top style="thin">
        <color theme="4" tint="0.39997558519241921"/>
      </top>
      <bottom style="thin">
        <color theme="4" tint="0.39997558519241921"/>
      </bottom>
      <diagonal/>
    </border>
    <border>
      <left/>
      <right/>
      <top style="medium">
        <color theme="4" tint="-0.249977111117893"/>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bottom/>
      <diagonal/>
    </border>
    <border>
      <left/>
      <right/>
      <top style="thin">
        <color theme="4" tint="-0.249977111117893"/>
      </top>
      <bottom style="medium">
        <color theme="4" tint="-0.249977111117893"/>
      </bottom>
      <diagonal/>
    </border>
    <border>
      <left style="thin">
        <color theme="4" tint="0.39997558519241921"/>
      </left>
      <right style="thin">
        <color theme="4" tint="0.39997558519241921"/>
      </right>
      <top style="thin">
        <color theme="4" tint="-0.249977111117893"/>
      </top>
      <bottom style="medium">
        <color theme="4" tint="-0.249977111117893"/>
      </bottom>
      <diagonal/>
    </border>
  </borders>
  <cellStyleXfs count="2">
    <xf numFmtId="0" fontId="0" fillId="0" borderId="0"/>
    <xf numFmtId="0" fontId="8" fillId="0" borderId="0"/>
  </cellStyleXfs>
  <cellXfs count="143">
    <xf numFmtId="0" fontId="0" fillId="0" borderId="0" xfId="0"/>
    <xf numFmtId="0" fontId="1" fillId="0" borderId="0" xfId="0" applyFont="1"/>
    <xf numFmtId="0" fontId="0" fillId="0" borderId="0" xfId="0" applyFill="1"/>
    <xf numFmtId="0" fontId="0" fillId="0" borderId="0" xfId="0" pivotButton="1"/>
    <xf numFmtId="0" fontId="3" fillId="4" borderId="0" xfId="0" applyFont="1" applyFill="1" applyAlignment="1">
      <alignment horizontal="center" vertical="top" wrapText="1"/>
    </xf>
    <xf numFmtId="0" fontId="0" fillId="0" borderId="0" xfId="0" applyAlignment="1"/>
    <xf numFmtId="0" fontId="0" fillId="0" borderId="0" xfId="0" pivotButton="1" applyAlignment="1"/>
    <xf numFmtId="49" fontId="0" fillId="0" borderId="0" xfId="0" applyNumberFormat="1"/>
    <xf numFmtId="49" fontId="0" fillId="0" borderId="0" xfId="0" applyNumberFormat="1" applyAlignment="1">
      <alignment wrapText="1"/>
    </xf>
    <xf numFmtId="49" fontId="0" fillId="0" borderId="0" xfId="0" applyNumberFormat="1" applyAlignment="1"/>
    <xf numFmtId="0" fontId="4" fillId="4" borderId="0" xfId="0" applyNumberFormat="1" applyFont="1" applyFill="1" applyAlignment="1">
      <alignment horizontal="left" vertical="top" wrapText="1"/>
    </xf>
    <xf numFmtId="0" fontId="0" fillId="0" borderId="0" xfId="0" applyAlignment="1">
      <alignment vertical="top"/>
    </xf>
    <xf numFmtId="49" fontId="1" fillId="0" borderId="0" xfId="0" applyNumberFormat="1" applyFont="1" applyFill="1" applyBorder="1" applyAlignment="1">
      <alignment vertical="top"/>
    </xf>
    <xf numFmtId="0" fontId="1" fillId="0" borderId="0" xfId="0" applyFont="1" applyFill="1" applyBorder="1" applyAlignment="1">
      <alignment vertical="top"/>
    </xf>
    <xf numFmtId="0" fontId="0" fillId="0" borderId="0" xfId="0" applyFill="1" applyBorder="1" applyAlignment="1">
      <alignment vertical="top"/>
    </xf>
    <xf numFmtId="49" fontId="0" fillId="0" borderId="0" xfId="0" applyNumberFormat="1" applyFill="1" applyBorder="1" applyAlignment="1">
      <alignment vertical="top"/>
    </xf>
    <xf numFmtId="0" fontId="0" fillId="0" borderId="0" xfId="0" applyNumberFormat="1" applyFill="1" applyBorder="1" applyAlignment="1">
      <alignment horizontal="left" vertical="top" wrapText="1"/>
    </xf>
    <xf numFmtId="0" fontId="0" fillId="0" borderId="0" xfId="0" applyNumberFormat="1" applyAlignment="1">
      <alignment horizontal="left" vertical="top" wrapText="1"/>
    </xf>
    <xf numFmtId="49" fontId="6" fillId="0" borderId="0" xfId="0" applyNumberFormat="1" applyFont="1" applyFill="1" applyBorder="1" applyAlignment="1">
      <alignment vertical="top"/>
    </xf>
    <xf numFmtId="0" fontId="5" fillId="0" borderId="0" xfId="0" applyNumberFormat="1" applyFont="1" applyFill="1" applyBorder="1" applyAlignment="1">
      <alignment horizontal="left" vertical="top" wrapText="1"/>
    </xf>
    <xf numFmtId="0" fontId="6" fillId="0" borderId="0" xfId="0" applyFont="1" applyFill="1" applyBorder="1" applyAlignment="1">
      <alignment vertical="top"/>
    </xf>
    <xf numFmtId="0" fontId="5" fillId="0" borderId="0" xfId="0" applyFont="1" applyAlignment="1">
      <alignment vertical="top"/>
    </xf>
    <xf numFmtId="0" fontId="6" fillId="0" borderId="0" xfId="0" applyNumberFormat="1" applyFont="1" applyFill="1" applyBorder="1" applyAlignment="1">
      <alignment horizontal="left" vertical="top" wrapText="1"/>
    </xf>
    <xf numFmtId="0" fontId="7" fillId="0" borderId="0" xfId="0" applyFont="1" applyAlignment="1">
      <alignment vertical="center"/>
    </xf>
    <xf numFmtId="3" fontId="7" fillId="0" borderId="0" xfId="0" applyNumberFormat="1" applyFont="1" applyAlignment="1">
      <alignment horizontal="right" vertical="center"/>
    </xf>
    <xf numFmtId="0" fontId="7" fillId="0" borderId="0" xfId="0" applyFont="1" applyAlignment="1">
      <alignment horizontal="right" vertical="center"/>
    </xf>
    <xf numFmtId="0" fontId="7" fillId="0" borderId="0" xfId="0" applyFont="1" applyAlignment="1"/>
    <xf numFmtId="0" fontId="7" fillId="0" borderId="0" xfId="0" applyFont="1" applyAlignment="1">
      <alignment horizontal="left"/>
    </xf>
    <xf numFmtId="0" fontId="7" fillId="0" borderId="0" xfId="1" applyFont="1" applyAlignment="1"/>
    <xf numFmtId="3" fontId="0" fillId="0" borderId="0" xfId="0" applyNumberFormat="1"/>
    <xf numFmtId="0" fontId="0" fillId="0" borderId="0" xfId="0" applyFill="1" applyAlignment="1">
      <alignment wrapText="1"/>
    </xf>
    <xf numFmtId="1" fontId="0" fillId="0" borderId="0" xfId="0" applyNumberFormat="1" applyFill="1" applyAlignment="1">
      <alignment horizontal="left" wrapText="1"/>
    </xf>
    <xf numFmtId="0" fontId="0" fillId="0" borderId="0" xfId="0" applyFont="1" applyFill="1" applyBorder="1"/>
    <xf numFmtId="0" fontId="0" fillId="0" borderId="0" xfId="0" applyAlignment="1">
      <alignment horizontal="left" vertical="top" wrapText="1"/>
    </xf>
    <xf numFmtId="0" fontId="0" fillId="0" borderId="0" xfId="0" applyFill="1" applyAlignment="1">
      <alignment vertical="center" wrapText="1"/>
    </xf>
    <xf numFmtId="1" fontId="0" fillId="0" borderId="0" xfId="0" applyNumberFormat="1" applyFill="1" applyAlignment="1">
      <alignment horizontal="left" vertical="center" wrapText="1"/>
    </xf>
    <xf numFmtId="0" fontId="1" fillId="0" borderId="0" xfId="0" applyFont="1" applyFill="1" applyAlignment="1">
      <alignment vertical="center" wrapText="1"/>
    </xf>
    <xf numFmtId="0" fontId="1" fillId="0" borderId="0" xfId="0" applyFont="1" applyFill="1" applyAlignment="1">
      <alignment wrapText="1"/>
    </xf>
    <xf numFmtId="0" fontId="12" fillId="0" borderId="0" xfId="0" applyFont="1" applyFill="1" applyAlignment="1">
      <alignment vertical="center" wrapText="1"/>
    </xf>
    <xf numFmtId="0" fontId="12" fillId="0" borderId="0" xfId="0" applyFont="1" applyFill="1" applyAlignment="1">
      <alignment wrapText="1"/>
    </xf>
    <xf numFmtId="0" fontId="0" fillId="0" borderId="0" xfId="0" applyFont="1" applyFill="1" applyAlignment="1">
      <alignment wrapText="1"/>
    </xf>
    <xf numFmtId="49" fontId="1" fillId="0" borderId="1" xfId="0" applyNumberFormat="1" applyFont="1" applyBorder="1" applyAlignment="1"/>
    <xf numFmtId="49" fontId="1" fillId="0" borderId="0" xfId="0" applyNumberFormat="1" applyFont="1" applyAlignment="1"/>
    <xf numFmtId="0" fontId="13" fillId="0" borderId="0" xfId="0" applyNumberFormat="1" applyFont="1" applyFill="1" applyBorder="1" applyAlignment="1">
      <alignment horizontal="left" vertical="top" wrapText="1"/>
    </xf>
    <xf numFmtId="0" fontId="13" fillId="0" borderId="0" xfId="0" applyFont="1" applyAlignment="1">
      <alignment vertical="top"/>
    </xf>
    <xf numFmtId="0" fontId="13" fillId="0" borderId="0" xfId="0" applyFont="1" applyFill="1" applyBorder="1" applyAlignment="1">
      <alignment vertical="top"/>
    </xf>
    <xf numFmtId="49" fontId="13" fillId="0" borderId="0" xfId="0" applyNumberFormat="1" applyFont="1" applyFill="1" applyBorder="1" applyAlignment="1">
      <alignment vertical="top"/>
    </xf>
    <xf numFmtId="0" fontId="13" fillId="0" borderId="0" xfId="0" applyFont="1" applyFill="1" applyAlignment="1">
      <alignment vertical="top"/>
    </xf>
    <xf numFmtId="49" fontId="13" fillId="0" borderId="0" xfId="0" applyNumberFormat="1" applyFont="1" applyFill="1" applyBorder="1" applyAlignment="1">
      <alignment horizontal="left" vertical="top" wrapText="1"/>
    </xf>
    <xf numFmtId="49" fontId="0" fillId="0" borderId="0" xfId="0" applyNumberFormat="1" applyAlignment="1">
      <alignment horizontal="left" vertical="top" wrapText="1"/>
    </xf>
    <xf numFmtId="49" fontId="6" fillId="0" borderId="1" xfId="0" applyNumberFormat="1" applyFont="1" applyBorder="1" applyAlignment="1"/>
    <xf numFmtId="49" fontId="6" fillId="0" borderId="1" xfId="0" applyNumberFormat="1" applyFont="1" applyBorder="1" applyAlignment="1">
      <alignment horizontal="left" vertical="top" wrapText="1"/>
    </xf>
    <xf numFmtId="3" fontId="6" fillId="0" borderId="1" xfId="0" applyNumberFormat="1" applyFont="1" applyBorder="1" applyAlignment="1">
      <alignment horizontal="right" vertical="top"/>
    </xf>
    <xf numFmtId="3" fontId="0" fillId="0" borderId="0" xfId="0" applyNumberFormat="1" applyAlignment="1">
      <alignment horizontal="right" vertical="top"/>
    </xf>
    <xf numFmtId="49" fontId="6" fillId="3" borderId="2" xfId="0" applyNumberFormat="1" applyFont="1" applyFill="1" applyBorder="1" applyAlignment="1"/>
    <xf numFmtId="49" fontId="6" fillId="3" borderId="2" xfId="0" applyNumberFormat="1" applyFont="1" applyFill="1" applyBorder="1" applyAlignment="1">
      <alignment horizontal="left" vertical="top" wrapText="1"/>
    </xf>
    <xf numFmtId="3" fontId="6" fillId="3" borderId="2" xfId="0" applyNumberFormat="1" applyFont="1" applyFill="1" applyBorder="1" applyAlignment="1">
      <alignment horizontal="right" vertical="top"/>
    </xf>
    <xf numFmtId="3" fontId="3" fillId="4" borderId="0" xfId="0" applyNumberFormat="1" applyFont="1" applyFill="1" applyAlignment="1">
      <alignment horizontal="center" vertical="top" wrapText="1"/>
    </xf>
    <xf numFmtId="3" fontId="13" fillId="0" borderId="0" xfId="0" applyNumberFormat="1" applyFont="1" applyFill="1" applyBorder="1" applyAlignment="1">
      <alignment horizontal="right" vertical="top" wrapText="1"/>
    </xf>
    <xf numFmtId="3" fontId="13" fillId="0" borderId="0" xfId="0" applyNumberFormat="1" applyFont="1" applyFill="1" applyBorder="1" applyAlignment="1">
      <alignment horizontal="right" vertical="top"/>
    </xf>
    <xf numFmtId="3" fontId="13" fillId="0" borderId="0" xfId="0" applyNumberFormat="1" applyFont="1" applyFill="1" applyAlignment="1">
      <alignment horizontal="right" vertical="top"/>
    </xf>
    <xf numFmtId="0" fontId="0" fillId="0" borderId="3" xfId="0" applyBorder="1"/>
    <xf numFmtId="0" fontId="1" fillId="0" borderId="3" xfId="0" applyFont="1" applyBorder="1"/>
    <xf numFmtId="0" fontId="1" fillId="0" borderId="3" xfId="0" applyFont="1" applyBorder="1" applyAlignment="1">
      <alignment horizontal="left" vertical="top" wrapText="1"/>
    </xf>
    <xf numFmtId="3" fontId="1" fillId="0" borderId="3" xfId="0" applyNumberFormat="1" applyFont="1" applyBorder="1" applyAlignment="1">
      <alignment horizontal="right" vertical="top"/>
    </xf>
    <xf numFmtId="0" fontId="0" fillId="0" borderId="4" xfId="0" applyBorder="1"/>
    <xf numFmtId="0" fontId="0" fillId="0" borderId="4" xfId="0" applyBorder="1" applyAlignment="1">
      <alignment horizontal="left" vertical="top" wrapText="1"/>
    </xf>
    <xf numFmtId="3" fontId="0" fillId="0" borderId="4" xfId="0" applyNumberFormat="1" applyBorder="1" applyAlignment="1">
      <alignment horizontal="right" vertical="top"/>
    </xf>
    <xf numFmtId="0" fontId="1" fillId="0" borderId="4" xfId="0" applyFont="1" applyBorder="1"/>
    <xf numFmtId="0" fontId="1" fillId="0" borderId="4" xfId="0" applyFont="1" applyBorder="1" applyAlignment="1">
      <alignment horizontal="left" vertical="top" wrapText="1"/>
    </xf>
    <xf numFmtId="3" fontId="1" fillId="0" borderId="4" xfId="0" applyNumberFormat="1" applyFont="1" applyBorder="1" applyAlignment="1">
      <alignment horizontal="right" vertical="top"/>
    </xf>
    <xf numFmtId="0" fontId="0" fillId="0" borderId="5" xfId="0" applyBorder="1"/>
    <xf numFmtId="0" fontId="0" fillId="0" borderId="5" xfId="0" applyBorder="1" applyAlignment="1">
      <alignment horizontal="left" vertical="top" wrapText="1"/>
    </xf>
    <xf numFmtId="3" fontId="0" fillId="0" borderId="5" xfId="0" applyNumberFormat="1" applyBorder="1" applyAlignment="1">
      <alignment horizontal="right" vertical="top"/>
    </xf>
    <xf numFmtId="3" fontId="0" fillId="2" borderId="4" xfId="0" applyNumberFormat="1" applyFill="1" applyBorder="1" applyAlignment="1">
      <alignment horizontal="right" vertical="top"/>
    </xf>
    <xf numFmtId="49" fontId="1" fillId="0" borderId="3" xfId="0" applyNumberFormat="1" applyFont="1" applyBorder="1" applyAlignment="1"/>
    <xf numFmtId="49" fontId="1" fillId="0" borderId="3" xfId="0" applyNumberFormat="1" applyFont="1" applyBorder="1" applyAlignment="1">
      <alignment horizontal="left" vertical="top" wrapText="1"/>
    </xf>
    <xf numFmtId="49" fontId="0" fillId="0" borderId="4" xfId="0" applyNumberFormat="1" applyBorder="1" applyAlignment="1">
      <alignment horizontal="left" vertical="top" wrapText="1"/>
    </xf>
    <xf numFmtId="49" fontId="1" fillId="0" borderId="4" xfId="0" applyNumberFormat="1" applyFont="1" applyBorder="1" applyAlignment="1"/>
    <xf numFmtId="49" fontId="1" fillId="0" borderId="4" xfId="0" applyNumberFormat="1" applyFont="1" applyBorder="1" applyAlignment="1">
      <alignment horizontal="left" vertical="top" wrapText="1"/>
    </xf>
    <xf numFmtId="49" fontId="0" fillId="0" borderId="5" xfId="0" applyNumberFormat="1" applyBorder="1" applyAlignment="1">
      <alignment horizontal="left" vertical="top" wrapText="1"/>
    </xf>
    <xf numFmtId="3" fontId="0" fillId="2" borderId="5" xfId="0" applyNumberFormat="1" applyFill="1" applyBorder="1" applyAlignment="1">
      <alignment horizontal="right" vertical="top"/>
    </xf>
    <xf numFmtId="49" fontId="12" fillId="0" borderId="4" xfId="0" applyNumberFormat="1" applyFont="1" applyBorder="1" applyAlignment="1">
      <alignment horizontal="left" vertical="top" wrapText="1"/>
    </xf>
    <xf numFmtId="49" fontId="12" fillId="0" borderId="5" xfId="0" applyNumberFormat="1" applyFont="1" applyBorder="1" applyAlignment="1">
      <alignment horizontal="left" vertical="top" wrapText="1"/>
    </xf>
    <xf numFmtId="0" fontId="14" fillId="0" borderId="7" xfId="0" applyFont="1" applyBorder="1"/>
    <xf numFmtId="0" fontId="14" fillId="0" borderId="7" xfId="0" applyFont="1" applyBorder="1" applyAlignment="1">
      <alignment vertical="center"/>
    </xf>
    <xf numFmtId="0" fontId="14" fillId="0" borderId="7" xfId="0" applyFont="1" applyBorder="1" applyAlignment="1">
      <alignment horizontal="right" vertical="center"/>
    </xf>
    <xf numFmtId="0" fontId="15" fillId="0" borderId="7" xfId="0" applyFont="1" applyBorder="1" applyAlignment="1">
      <alignment horizontal="right" vertical="top"/>
    </xf>
    <xf numFmtId="0" fontId="14" fillId="0" borderId="7" xfId="1" applyFont="1" applyBorder="1" applyAlignment="1">
      <alignment horizontal="left" vertical="center"/>
    </xf>
    <xf numFmtId="0" fontId="15" fillId="0" borderId="7" xfId="0" applyFont="1" applyBorder="1" applyAlignment="1">
      <alignment horizontal="left" vertical="top"/>
    </xf>
    <xf numFmtId="0" fontId="0" fillId="0" borderId="1" xfId="0" applyBorder="1"/>
    <xf numFmtId="49" fontId="0" fillId="0" borderId="1" xfId="0" applyNumberFormat="1" applyBorder="1" applyAlignment="1">
      <alignment horizontal="left" vertical="top" wrapText="1"/>
    </xf>
    <xf numFmtId="3" fontId="0" fillId="0" borderId="1" xfId="0" applyNumberFormat="1" applyBorder="1" applyAlignment="1">
      <alignment horizontal="right" vertical="top"/>
    </xf>
    <xf numFmtId="0" fontId="16" fillId="5" borderId="10" xfId="0" applyFont="1" applyFill="1" applyBorder="1" applyAlignment="1">
      <alignment vertical="top"/>
    </xf>
    <xf numFmtId="0" fontId="16" fillId="5" borderId="10" xfId="0" applyFont="1" applyFill="1" applyBorder="1" applyAlignment="1">
      <alignment vertical="top" wrapText="1"/>
    </xf>
    <xf numFmtId="3" fontId="16" fillId="5" borderId="10" xfId="0" applyNumberFormat="1" applyFont="1" applyFill="1" applyBorder="1" applyAlignment="1">
      <alignment vertical="top" wrapText="1"/>
    </xf>
    <xf numFmtId="0" fontId="0" fillId="0" borderId="0" xfId="0" applyAlignment="1">
      <alignment vertical="top" wrapText="1"/>
    </xf>
    <xf numFmtId="0" fontId="1" fillId="3" borderId="9" xfId="0" applyFont="1" applyFill="1" applyBorder="1"/>
    <xf numFmtId="3" fontId="17" fillId="3" borderId="9" xfId="0" applyNumberFormat="1" applyFont="1" applyFill="1" applyBorder="1" applyAlignment="1">
      <alignment wrapText="1"/>
    </xf>
    <xf numFmtId="3" fontId="17" fillId="3" borderId="11" xfId="0" applyNumberFormat="1" applyFont="1" applyFill="1" applyBorder="1" applyAlignment="1">
      <alignment wrapText="1"/>
    </xf>
    <xf numFmtId="3" fontId="17" fillId="0" borderId="0" xfId="0" applyNumberFormat="1" applyFont="1" applyAlignment="1">
      <alignment wrapText="1"/>
    </xf>
    <xf numFmtId="3" fontId="17" fillId="0" borderId="12" xfId="0" applyNumberFormat="1" applyFont="1" applyBorder="1" applyAlignment="1">
      <alignment wrapText="1"/>
    </xf>
    <xf numFmtId="3" fontId="13" fillId="0" borderId="9" xfId="0" applyNumberFormat="1" applyFont="1" applyBorder="1" applyAlignment="1">
      <alignment wrapText="1"/>
    </xf>
    <xf numFmtId="3" fontId="13" fillId="0" borderId="11" xfId="0" applyNumberFormat="1" applyFont="1" applyBorder="1" applyAlignment="1">
      <alignment wrapText="1"/>
    </xf>
    <xf numFmtId="0" fontId="1" fillId="3" borderId="0" xfId="0" applyFont="1" applyFill="1"/>
    <xf numFmtId="3" fontId="17" fillId="3" borderId="0" xfId="0" applyNumberFormat="1" applyFont="1" applyFill="1" applyAlignment="1">
      <alignment wrapText="1"/>
    </xf>
    <xf numFmtId="3" fontId="17" fillId="3" borderId="12" xfId="0" applyNumberFormat="1" applyFont="1" applyFill="1" applyBorder="1" applyAlignment="1">
      <alignment wrapText="1"/>
    </xf>
    <xf numFmtId="3" fontId="17" fillId="0" borderId="9" xfId="0" applyNumberFormat="1" applyFont="1" applyBorder="1" applyAlignment="1">
      <alignment wrapText="1"/>
    </xf>
    <xf numFmtId="3" fontId="17" fillId="0" borderId="11" xfId="0" applyNumberFormat="1" applyFont="1" applyBorder="1" applyAlignment="1">
      <alignment wrapText="1"/>
    </xf>
    <xf numFmtId="3" fontId="13" fillId="0" borderId="0" xfId="0" applyNumberFormat="1" applyFont="1" applyAlignment="1">
      <alignment wrapText="1"/>
    </xf>
    <xf numFmtId="3" fontId="13" fillId="0" borderId="12" xfId="0" applyNumberFormat="1" applyFont="1" applyBorder="1" applyAlignment="1">
      <alignment wrapText="1"/>
    </xf>
    <xf numFmtId="3" fontId="17" fillId="0" borderId="13" xfId="0" applyNumberFormat="1" applyFont="1" applyBorder="1" applyAlignment="1">
      <alignment wrapText="1"/>
    </xf>
    <xf numFmtId="3" fontId="17" fillId="0" borderId="14" xfId="0" applyNumberFormat="1" applyFont="1" applyBorder="1" applyAlignment="1">
      <alignment wrapText="1"/>
    </xf>
    <xf numFmtId="0" fontId="1" fillId="0" borderId="0" xfId="0" applyFont="1" applyBorder="1" applyAlignment="1">
      <alignment horizontal="left" vertical="top"/>
    </xf>
    <xf numFmtId="0" fontId="1" fillId="0" borderId="0" xfId="0" applyFont="1" applyBorder="1" applyAlignment="1">
      <alignment vertical="top"/>
    </xf>
    <xf numFmtId="3" fontId="1" fillId="0" borderId="0" xfId="0" applyNumberFormat="1" applyFont="1" applyBorder="1" applyAlignment="1">
      <alignment wrapText="1"/>
    </xf>
    <xf numFmtId="3" fontId="17" fillId="0" borderId="0" xfId="0" applyNumberFormat="1" applyFont="1" applyBorder="1" applyAlignment="1">
      <alignment wrapText="1"/>
    </xf>
    <xf numFmtId="0" fontId="14" fillId="0" borderId="7" xfId="1" applyFont="1" applyBorder="1" applyAlignment="1">
      <alignment horizontal="left"/>
    </xf>
    <xf numFmtId="0" fontId="14" fillId="0" borderId="8" xfId="1" applyFont="1" applyBorder="1" applyAlignment="1">
      <alignment horizontal="left"/>
    </xf>
    <xf numFmtId="0" fontId="4" fillId="4" borderId="0" xfId="0" applyFont="1" applyFill="1" applyAlignment="1">
      <alignment horizontal="left" vertical="top" wrapText="1"/>
    </xf>
    <xf numFmtId="0" fontId="4" fillId="4" borderId="0" xfId="0" applyFont="1" applyFill="1" applyAlignment="1">
      <alignment horizontal="left" vertical="top"/>
    </xf>
    <xf numFmtId="0" fontId="14" fillId="0" borderId="6" xfId="0" applyFont="1" applyBorder="1" applyAlignment="1">
      <alignment horizontal="left"/>
    </xf>
    <xf numFmtId="0" fontId="14" fillId="0" borderId="7" xfId="0" applyFont="1" applyBorder="1" applyAlignment="1">
      <alignment horizontal="left"/>
    </xf>
    <xf numFmtId="0" fontId="14" fillId="0" borderId="7" xfId="0" applyFont="1" applyBorder="1" applyAlignment="1">
      <alignment horizontal="left" vertical="top" wrapText="1"/>
    </xf>
    <xf numFmtId="0" fontId="7" fillId="0" borderId="0" xfId="0" applyFont="1" applyAlignment="1">
      <alignment horizontal="left" vertical="top" wrapText="1"/>
    </xf>
    <xf numFmtId="0" fontId="7" fillId="0" borderId="0" xfId="1" applyFont="1" applyAlignment="1">
      <alignment horizontal="left" vertical="center" wrapText="1"/>
    </xf>
    <xf numFmtId="0" fontId="17" fillId="3" borderId="9" xfId="0" applyFont="1" applyFill="1" applyBorder="1" applyAlignment="1">
      <alignment horizontal="left" vertical="top"/>
    </xf>
    <xf numFmtId="0" fontId="17" fillId="0" borderId="0" xfId="0" applyFont="1" applyAlignment="1">
      <alignment horizontal="left"/>
    </xf>
    <xf numFmtId="0" fontId="13" fillId="0" borderId="9" xfId="0" applyFont="1" applyBorder="1" applyAlignment="1">
      <alignment vertical="top"/>
    </xf>
    <xf numFmtId="0" fontId="13" fillId="0" borderId="9" xfId="0" applyFont="1" applyBorder="1"/>
    <xf numFmtId="0" fontId="13" fillId="0" borderId="0" xfId="0" applyFont="1" applyAlignment="1">
      <alignment horizontal="left" wrapText="1"/>
    </xf>
    <xf numFmtId="0" fontId="17" fillId="3" borderId="0" xfId="0" applyFont="1" applyFill="1" applyAlignment="1">
      <alignment horizontal="left" vertical="top"/>
    </xf>
    <xf numFmtId="0" fontId="17" fillId="0" borderId="9" xfId="0" applyFont="1" applyBorder="1" applyAlignment="1">
      <alignment horizontal="left"/>
    </xf>
    <xf numFmtId="0" fontId="13" fillId="0" borderId="0" xfId="0" applyFont="1"/>
    <xf numFmtId="0" fontId="17" fillId="0" borderId="13" xfId="0" applyFont="1" applyBorder="1" applyAlignment="1">
      <alignment horizontal="left" vertical="top"/>
    </xf>
    <xf numFmtId="0" fontId="17" fillId="0" borderId="13" xfId="0" applyFont="1" applyBorder="1" applyAlignment="1">
      <alignment vertical="top"/>
    </xf>
    <xf numFmtId="0" fontId="1" fillId="3" borderId="9" xfId="0" applyFont="1" applyFill="1" applyBorder="1" applyAlignment="1">
      <alignment wrapText="1"/>
    </xf>
    <xf numFmtId="0" fontId="1" fillId="0" borderId="0" xfId="0" applyFont="1" applyAlignment="1">
      <alignment wrapText="1"/>
    </xf>
    <xf numFmtId="0" fontId="13" fillId="0" borderId="9" xfId="0" applyFont="1" applyBorder="1" applyAlignment="1">
      <alignment horizontal="left" wrapText="1"/>
    </xf>
    <xf numFmtId="0" fontId="1" fillId="3" borderId="0" xfId="0" applyFont="1" applyFill="1" applyAlignment="1">
      <alignment wrapText="1"/>
    </xf>
    <xf numFmtId="0" fontId="1" fillId="0" borderId="9" xfId="0" applyFont="1" applyBorder="1" applyAlignment="1">
      <alignment wrapText="1"/>
    </xf>
    <xf numFmtId="0" fontId="17" fillId="0" borderId="13" xfId="0" applyFont="1" applyBorder="1" applyAlignment="1">
      <alignment vertical="top" wrapText="1"/>
    </xf>
    <xf numFmtId="0" fontId="1" fillId="0" borderId="0" xfId="0" applyFont="1" applyBorder="1" applyAlignment="1">
      <alignment vertical="top" wrapText="1"/>
    </xf>
  </cellXfs>
  <cellStyles count="2">
    <cellStyle name="Standaard" xfId="0" builtinId="0"/>
    <cellStyle name="Standaard_8_Subsidies" xfId="1" xr:uid="{1D0862F8-7150-48A4-A123-05578DA9F926}"/>
  </cellStyles>
  <dxfs count="23">
    <dxf>
      <numFmt numFmtId="3" formatCode="#,##0"/>
    </dxf>
    <dxf>
      <numFmt numFmtId="3" formatCode="#,##0"/>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alignment wrapText="0"/>
    </dxf>
    <dxf>
      <alignment wrapText="0"/>
    </dxf>
    <dxf>
      <alignment wrapText="0"/>
    </dxf>
    <dxf>
      <alignment wrapText="1" indent="0"/>
    </dxf>
    <dxf>
      <alignment wrapText="1" indent="0"/>
    </dxf>
    <dxf>
      <alignment wrapText="1" inden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igiplaza.utrecht.nl/VDI/Office/Outlooktemp/Subsidiestaat%202021%20+%202022%20Definitief%20dd210716%20OW%20v0.95%20verstuur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sidiestaat 2021+2022"/>
      <sheetName val="Blad1"/>
      <sheetName val="Blad3"/>
      <sheetName val="BASIS"/>
    </sheetNames>
    <sheetDataSet>
      <sheetData sheetId="0"/>
      <sheetData sheetId="1">
        <row r="1">
          <cell r="A1" t="str">
            <v>WBS-element</v>
          </cell>
          <cell r="B1" t="str">
            <v>Opgave</v>
          </cell>
          <cell r="C1" t="str">
            <v>Product</v>
          </cell>
          <cell r="D1" t="str">
            <v>Prestatiedoelstelling 1</v>
          </cell>
          <cell r="E1" t="str">
            <v>Prestatiedoelstelling 2</v>
          </cell>
          <cell r="F1" t="str">
            <v>Subthema</v>
          </cell>
          <cell r="G1" t="str">
            <v>Kostenplaats Code</v>
          </cell>
          <cell r="H1" t="str">
            <v>Kostenplaats Omschrijving</v>
          </cell>
          <cell r="I1" t="str">
            <v>2020</v>
          </cell>
          <cell r="J1" t="str">
            <v>2021</v>
          </cell>
          <cell r="K1" t="str">
            <v>2022</v>
          </cell>
          <cell r="L1" t="str">
            <v>2023</v>
          </cell>
          <cell r="M1" t="str">
            <v>2024</v>
          </cell>
          <cell r="N1" t="str">
            <v>2025</v>
          </cell>
          <cell r="O1" t="str">
            <v>2026</v>
          </cell>
        </row>
        <row r="2">
          <cell r="A2">
            <v>1</v>
          </cell>
          <cell r="B2">
            <v>2</v>
          </cell>
          <cell r="C2">
            <v>3</v>
          </cell>
          <cell r="E2">
            <v>4</v>
          </cell>
          <cell r="F2">
            <v>5</v>
          </cell>
          <cell r="G2">
            <v>6</v>
          </cell>
          <cell r="H2">
            <v>7</v>
          </cell>
          <cell r="I2">
            <v>8</v>
          </cell>
          <cell r="J2">
            <v>9</v>
          </cell>
          <cell r="K2">
            <v>10</v>
          </cell>
          <cell r="L2">
            <v>11</v>
          </cell>
          <cell r="M2">
            <v>12</v>
          </cell>
          <cell r="N2">
            <v>13</v>
          </cell>
          <cell r="O2">
            <v>14</v>
          </cell>
        </row>
        <row r="3">
          <cell r="A3" t="str">
            <v>340.3905.01</v>
          </cell>
          <cell r="B3" t="str">
            <v>D07.1 Gelijke Kansen</v>
          </cell>
          <cell r="C3" t="str">
            <v>6128 Passende Plek - Leerlingenvervoer</v>
          </cell>
          <cell r="D3" t="str">
            <v>7.1.1.4 Passende Plek - Leerlingenvervoer</v>
          </cell>
          <cell r="E3" t="str">
            <v>Organiseren van extra ondersteuning en aanbod waar nodig</v>
          </cell>
          <cell r="F3" t="str">
            <v>Leerlingenvervoer</v>
          </cell>
          <cell r="G3" t="str">
            <v>7128001</v>
          </cell>
          <cell r="H3" t="str">
            <v>Leerlingenvervoer</v>
          </cell>
        </row>
        <row r="4">
          <cell r="A4" t="str">
            <v>340.3914.01</v>
          </cell>
          <cell r="B4" t="str">
            <v>D07.1 Gelijke Kansen</v>
          </cell>
          <cell r="C4" t="str">
            <v>6128 Passende Plek - Leerlingenvervoer</v>
          </cell>
          <cell r="D4" t="str">
            <v>7.1.1.4 Passende Plek - Leerlingenvervoer</v>
          </cell>
          <cell r="E4" t="str">
            <v>Organiseren van extra ondersteuning en aanbod waar nodig</v>
          </cell>
          <cell r="F4" t="str">
            <v>Leerlingenvervoer</v>
          </cell>
          <cell r="G4" t="str">
            <v>7128001</v>
          </cell>
          <cell r="H4" t="str">
            <v>Leerlingenvervoer</v>
          </cell>
        </row>
        <row r="5">
          <cell r="A5" t="str">
            <v>340.3920.01</v>
          </cell>
          <cell r="B5" t="str">
            <v>D07.1 Gelijke Kansen</v>
          </cell>
          <cell r="C5" t="str">
            <v>6128 Passende Plek - Leerlingenvervoer</v>
          </cell>
          <cell r="D5" t="str">
            <v>7.1.1.4 Passende Plek - Leerlingenvervoer</v>
          </cell>
          <cell r="E5" t="str">
            <v>Organiseren van extra ondersteuning en aanbod waar nodig</v>
          </cell>
          <cell r="F5" t="str">
            <v>Leerlingenvervoer</v>
          </cell>
          <cell r="G5" t="str">
            <v>7128001</v>
          </cell>
          <cell r="H5" t="str">
            <v>Leerlingenvervoer</v>
          </cell>
        </row>
        <row r="6">
          <cell r="A6" t="str">
            <v>340.3920.02</v>
          </cell>
          <cell r="B6" t="str">
            <v>D07.1 Gelijke Kansen</v>
          </cell>
          <cell r="C6" t="str">
            <v>6128 Passende Plek - Leerlingenvervoer</v>
          </cell>
          <cell r="D6" t="str">
            <v>7.1.1.4 Passende Plek - Leerlingenvervoer</v>
          </cell>
          <cell r="E6" t="str">
            <v>Organiseren van extra ondersteuning en aanbod waar nodig</v>
          </cell>
          <cell r="F6" t="str">
            <v>Leerlingenvervoer</v>
          </cell>
          <cell r="G6" t="str">
            <v>7128001</v>
          </cell>
          <cell r="H6" t="str">
            <v>Leerlingenvervoer</v>
          </cell>
        </row>
        <row r="7">
          <cell r="A7" t="str">
            <v>340.3920.04</v>
          </cell>
          <cell r="B7" t="str">
            <v>D07.1 Gelijke Kansen</v>
          </cell>
          <cell r="C7" t="str">
            <v>6128 Passende Plek - Leerlingenvervoer</v>
          </cell>
          <cell r="D7" t="str">
            <v>7.1.1.4 Passende Plek - Leerlingenvervoer</v>
          </cell>
          <cell r="E7" t="str">
            <v>Organiseren van extra ondersteuning en aanbod waar nodig</v>
          </cell>
          <cell r="F7" t="str">
            <v>Leerlingenvervoer</v>
          </cell>
          <cell r="G7" t="str">
            <v>7128001</v>
          </cell>
          <cell r="H7" t="str">
            <v>Leerlingenvervoer</v>
          </cell>
        </row>
        <row r="8">
          <cell r="A8" t="str">
            <v>342.3901.01</v>
          </cell>
          <cell r="B8" t="str">
            <v>D07.1 Gelijke Kansen</v>
          </cell>
          <cell r="C8" t="str">
            <v>6139 Talentontwikkeling - Bibliotheek</v>
          </cell>
          <cell r="D8" t="str">
            <v>7.1.1.3 Talentontwikkeling - Bibliotheek</v>
          </cell>
          <cell r="E8" t="str">
            <v xml:space="preserve">Stimuleren van brede talentontwikkeling en zorgdragen voor toegankelijk aanbod </v>
          </cell>
          <cell r="F8" t="str">
            <v>Bibliotheek</v>
          </cell>
          <cell r="G8" t="str">
            <v>7139000</v>
          </cell>
          <cell r="H8" t="str">
            <v>Bibliotheek Utrecht</v>
          </cell>
          <cell r="I8">
            <v>14035576</v>
          </cell>
          <cell r="J8">
            <v>14268943.199999999</v>
          </cell>
          <cell r="K8">
            <v>14281943.199999999</v>
          </cell>
          <cell r="L8">
            <v>14236943.199999999</v>
          </cell>
          <cell r="M8">
            <v>14160943.199999999</v>
          </cell>
          <cell r="N8">
            <v>14083943.199999999</v>
          </cell>
          <cell r="O8">
            <v>14031943.199999999</v>
          </cell>
        </row>
        <row r="9">
          <cell r="A9" t="str">
            <v>342.3901.12</v>
          </cell>
          <cell r="B9" t="str">
            <v>D07.1 Gelijke Kansen</v>
          </cell>
          <cell r="C9" t="str">
            <v>6139 Talentontwikkeling - Bibliotheek</v>
          </cell>
          <cell r="D9" t="str">
            <v>7.1.1.3 Talentontwikkeling - Bibliotheek</v>
          </cell>
          <cell r="E9" t="str">
            <v xml:space="preserve">Stimuleren van brede talentontwikkeling en zorgdragen voor toegankelijk aanbod </v>
          </cell>
          <cell r="F9" t="str">
            <v>Bibliotheek</v>
          </cell>
          <cell r="G9" t="str">
            <v>7139000</v>
          </cell>
          <cell r="H9" t="str">
            <v>Bibliotheek Utrecht</v>
          </cell>
          <cell r="J9">
            <v>47304.65</v>
          </cell>
          <cell r="K9">
            <v>47304.65</v>
          </cell>
          <cell r="L9">
            <v>47304.65</v>
          </cell>
          <cell r="M9">
            <v>47304.65</v>
          </cell>
          <cell r="N9">
            <v>47304.65</v>
          </cell>
          <cell r="O9">
            <v>47304.65</v>
          </cell>
        </row>
        <row r="10">
          <cell r="A10" t="str">
            <v>342.4005.01</v>
          </cell>
          <cell r="B10" t="str">
            <v>D07.1 Gelijke Kansen</v>
          </cell>
          <cell r="C10" t="str">
            <v>6144 OAB</v>
          </cell>
          <cell r="D10" t="str">
            <v>7.1.1.1 OAB</v>
          </cell>
          <cell r="E10" t="str">
            <v xml:space="preserve">Vroeg signaleren en bieden van (preventief) aanbod vanaf 0 jaar </v>
          </cell>
          <cell r="F10" t="str">
            <v>Inlopen taalachterstanden op school</v>
          </cell>
          <cell r="G10" t="str">
            <v>7140001</v>
          </cell>
          <cell r="H10" t="str">
            <v>Cognitie 0 - 12 jaar</v>
          </cell>
          <cell r="I10">
            <v>3800000</v>
          </cell>
          <cell r="J10">
            <v>3800000</v>
          </cell>
          <cell r="K10">
            <v>3800000</v>
          </cell>
          <cell r="L10">
            <v>3800000</v>
          </cell>
          <cell r="M10">
            <v>3800000</v>
          </cell>
          <cell r="N10">
            <v>3800000</v>
          </cell>
          <cell r="O10">
            <v>3800000</v>
          </cell>
        </row>
        <row r="11">
          <cell r="A11" t="str">
            <v>342.4005.02</v>
          </cell>
          <cell r="B11" t="str">
            <v>D07.1 Gelijke Kansen</v>
          </cell>
          <cell r="C11" t="str">
            <v>6144 OAB</v>
          </cell>
          <cell r="D11" t="str">
            <v>7.1.1.1 OAB</v>
          </cell>
          <cell r="E11" t="str">
            <v xml:space="preserve">Vroeg signaleren en bieden van (preventief) aanbod vanaf 0 jaar </v>
          </cell>
          <cell r="F11" t="str">
            <v>Inlopen taalachterstanden op school</v>
          </cell>
          <cell r="G11" t="str">
            <v>7140001</v>
          </cell>
          <cell r="H11" t="str">
            <v>Cognitie 0 - 12 jaar</v>
          </cell>
          <cell r="I11">
            <v>700000</v>
          </cell>
          <cell r="J11">
            <v>300000</v>
          </cell>
          <cell r="K11">
            <v>300000</v>
          </cell>
          <cell r="L11">
            <v>0</v>
          </cell>
          <cell r="M11">
            <v>0</v>
          </cell>
          <cell r="N11">
            <v>0</v>
          </cell>
          <cell r="O11">
            <v>0</v>
          </cell>
        </row>
        <row r="12">
          <cell r="A12" t="str">
            <v>342.4005.12</v>
          </cell>
          <cell r="B12" t="str">
            <v>D07.1 Gelijke Kansen</v>
          </cell>
          <cell r="C12" t="str">
            <v>6144 OAB</v>
          </cell>
          <cell r="D12" t="str">
            <v>7.1.1.1 OAB</v>
          </cell>
          <cell r="E12" t="str">
            <v xml:space="preserve">Vroeg signaleren en bieden van (preventief) aanbod vanaf 0 jaar </v>
          </cell>
          <cell r="F12" t="str">
            <v>Inlopen taalachterstanden op school</v>
          </cell>
          <cell r="G12" t="str">
            <v>7140001</v>
          </cell>
          <cell r="H12" t="str">
            <v>Cognitie 0 - 12 jaar</v>
          </cell>
        </row>
        <row r="13">
          <cell r="A13" t="str">
            <v>342.4006.31</v>
          </cell>
          <cell r="B13" t="str">
            <v>D07.1 Gelijke Kansen</v>
          </cell>
          <cell r="C13" t="str">
            <v>6144 OAB</v>
          </cell>
          <cell r="D13" t="str">
            <v>7.1.1.1 OAB</v>
          </cell>
          <cell r="E13" t="str">
            <v xml:space="preserve">Vroeg signaleren en bieden van (preventief) aanbod vanaf 0 jaar </v>
          </cell>
          <cell r="F13" t="str">
            <v>Overige Posten</v>
          </cell>
          <cell r="G13" t="str">
            <v>7140001</v>
          </cell>
          <cell r="H13" t="str">
            <v>Cognitie 0 - 12 jaar</v>
          </cell>
          <cell r="J13">
            <v>-16547</v>
          </cell>
          <cell r="K13">
            <v>10947.789999999201</v>
          </cell>
          <cell r="L13">
            <v>58013</v>
          </cell>
          <cell r="M13">
            <v>58013</v>
          </cell>
          <cell r="N13">
            <v>58013</v>
          </cell>
          <cell r="O13">
            <v>58013</v>
          </cell>
        </row>
        <row r="14">
          <cell r="A14" t="str">
            <v>342.4001.01</v>
          </cell>
          <cell r="B14" t="str">
            <v>D07.1 Gelijke Kansen</v>
          </cell>
          <cell r="C14" t="str">
            <v>6144 OAB</v>
          </cell>
          <cell r="D14" t="str">
            <v>7.1.1.1 OAB</v>
          </cell>
          <cell r="E14" t="str">
            <v xml:space="preserve">Vroeg signaleren en bieden van (preventief) aanbod vanaf 0 jaar </v>
          </cell>
          <cell r="F14" t="str">
            <v>Voorschoolse educatie</v>
          </cell>
          <cell r="G14" t="str">
            <v>7140001</v>
          </cell>
          <cell r="H14" t="str">
            <v>Cognitie 0 - 12 jaar</v>
          </cell>
        </row>
        <row r="15">
          <cell r="A15" t="str">
            <v>342.4001.03</v>
          </cell>
          <cell r="B15" t="str">
            <v>D07.1 Gelijke Kansen</v>
          </cell>
          <cell r="C15" t="str">
            <v>6144 OAB</v>
          </cell>
          <cell r="D15" t="str">
            <v>7.1.1.1 OAB</v>
          </cell>
          <cell r="E15" t="str">
            <v xml:space="preserve">Vroeg signaleren en bieden van (preventief) aanbod vanaf 0 jaar </v>
          </cell>
          <cell r="F15" t="str">
            <v>Voorschoolse educatie</v>
          </cell>
          <cell r="G15" t="str">
            <v>7140001</v>
          </cell>
          <cell r="H15" t="str">
            <v>Cognitie 0 - 12 jaar</v>
          </cell>
          <cell r="I15">
            <v>225000</v>
          </cell>
          <cell r="J15">
            <v>400000</v>
          </cell>
          <cell r="K15">
            <v>400000</v>
          </cell>
          <cell r="L15">
            <v>400000</v>
          </cell>
          <cell r="M15">
            <v>400000</v>
          </cell>
          <cell r="N15">
            <v>400000</v>
          </cell>
          <cell r="O15">
            <v>400000</v>
          </cell>
        </row>
        <row r="16">
          <cell r="A16" t="str">
            <v>342.4001.05</v>
          </cell>
          <cell r="B16" t="str">
            <v>D07.1 Gelijke Kansen</v>
          </cell>
          <cell r="C16" t="str">
            <v>6144 OAB</v>
          </cell>
          <cell r="D16" t="str">
            <v>7.1.1.1 OAB</v>
          </cell>
          <cell r="E16" t="str">
            <v xml:space="preserve">Vroeg signaleren en bieden van (preventief) aanbod vanaf 0 jaar </v>
          </cell>
          <cell r="F16" t="str">
            <v>Voorschoolse educatie</v>
          </cell>
          <cell r="G16" t="str">
            <v>7140001</v>
          </cell>
          <cell r="H16" t="str">
            <v>Cognitie 0 - 12 jaar</v>
          </cell>
          <cell r="I16">
            <v>700000</v>
          </cell>
          <cell r="J16">
            <v>0</v>
          </cell>
          <cell r="K16">
            <v>0</v>
          </cell>
          <cell r="L16">
            <v>0</v>
          </cell>
          <cell r="M16">
            <v>0</v>
          </cell>
          <cell r="N16">
            <v>0</v>
          </cell>
          <cell r="O16">
            <v>0</v>
          </cell>
        </row>
        <row r="17">
          <cell r="A17" t="str">
            <v>342.4001.11</v>
          </cell>
          <cell r="B17" t="str">
            <v>D07.1 Gelijke Kansen</v>
          </cell>
          <cell r="C17" t="str">
            <v>6144 OAB</v>
          </cell>
          <cell r="D17" t="str">
            <v>7.1.1.1 OAB</v>
          </cell>
          <cell r="E17" t="str">
            <v xml:space="preserve">Vroeg signaleren en bieden van (preventief) aanbod vanaf 0 jaar </v>
          </cell>
          <cell r="F17" t="str">
            <v>Voorschoolse educatie</v>
          </cell>
          <cell r="G17" t="str">
            <v>7140001</v>
          </cell>
          <cell r="H17" t="str">
            <v>Cognitie 0 - 12 jaar</v>
          </cell>
          <cell r="I17">
            <v>900000</v>
          </cell>
          <cell r="J17">
            <v>1400000</v>
          </cell>
          <cell r="K17">
            <v>1400000</v>
          </cell>
          <cell r="L17">
            <v>1400000</v>
          </cell>
          <cell r="M17">
            <v>1400000</v>
          </cell>
          <cell r="N17">
            <v>1400000</v>
          </cell>
          <cell r="O17">
            <v>1400000</v>
          </cell>
        </row>
        <row r="18">
          <cell r="A18" t="str">
            <v>342.4001.12</v>
          </cell>
          <cell r="B18" t="str">
            <v>D07.1 Gelijke Kansen</v>
          </cell>
          <cell r="C18" t="str">
            <v>6144 OAB</v>
          </cell>
          <cell r="D18" t="str">
            <v>7.1.1.1 OAB</v>
          </cell>
          <cell r="E18" t="str">
            <v xml:space="preserve">Vroeg signaleren en bieden van (preventief) aanbod vanaf 0 jaar </v>
          </cell>
          <cell r="F18" t="str">
            <v>Voorschoolse educatie</v>
          </cell>
          <cell r="G18" t="str">
            <v>7140001</v>
          </cell>
          <cell r="H18" t="str">
            <v>Cognitie 0 - 12 jaar</v>
          </cell>
          <cell r="I18">
            <v>100000</v>
          </cell>
          <cell r="J18">
            <v>500000</v>
          </cell>
          <cell r="K18">
            <v>100000</v>
          </cell>
          <cell r="L18">
            <v>100000</v>
          </cell>
          <cell r="M18">
            <v>200000</v>
          </cell>
          <cell r="N18">
            <v>200000</v>
          </cell>
          <cell r="O18">
            <v>200000</v>
          </cell>
        </row>
        <row r="19">
          <cell r="A19" t="str">
            <v>342.4001.12.99.003</v>
          </cell>
          <cell r="B19" t="str">
            <v>D07.1 Gelijke Kansen</v>
          </cell>
          <cell r="C19" t="str">
            <v>6144 OAB</v>
          </cell>
          <cell r="D19" t="str">
            <v>7.1.1.1 OAB</v>
          </cell>
          <cell r="E19" t="str">
            <v xml:space="preserve">Vroeg signaleren en bieden van (preventief) aanbod vanaf 0 jaar </v>
          </cell>
          <cell r="F19" t="str">
            <v>Voorschoolse educatie</v>
          </cell>
          <cell r="G19" t="str">
            <v>7140001</v>
          </cell>
          <cell r="H19" t="str">
            <v>Cognitie 0 - 12 jaar</v>
          </cell>
          <cell r="J19">
            <v>0</v>
          </cell>
          <cell r="K19">
            <v>0</v>
          </cell>
          <cell r="L19">
            <v>0</v>
          </cell>
          <cell r="M19">
            <v>0</v>
          </cell>
          <cell r="N19">
            <v>0</v>
          </cell>
          <cell r="O19">
            <v>0</v>
          </cell>
        </row>
        <row r="20">
          <cell r="A20" t="str">
            <v>342.4001.12.99.004</v>
          </cell>
          <cell r="B20" t="str">
            <v>D07.1 Gelijke Kansen</v>
          </cell>
          <cell r="C20" t="str">
            <v>6144 OAB</v>
          </cell>
          <cell r="D20" t="str">
            <v>7.1.1.1 OAB</v>
          </cell>
          <cell r="E20" t="str">
            <v xml:space="preserve">Vroeg signaleren en bieden van (preventief) aanbod vanaf 0 jaar </v>
          </cell>
          <cell r="F20" t="str">
            <v>Voorschoolse educatie</v>
          </cell>
          <cell r="G20" t="str">
            <v>7140001</v>
          </cell>
          <cell r="H20" t="str">
            <v>Cognitie 0 - 12 jaar</v>
          </cell>
        </row>
        <row r="21">
          <cell r="A21" t="str">
            <v>342.4001.13</v>
          </cell>
          <cell r="B21" t="str">
            <v>D07.1 Gelijke Kansen</v>
          </cell>
          <cell r="C21" t="str">
            <v>6144 OAB</v>
          </cell>
          <cell r="D21" t="str">
            <v>7.1.1.1 OAB</v>
          </cell>
          <cell r="E21" t="str">
            <v xml:space="preserve">Vroeg signaleren en bieden van (preventief) aanbod vanaf 0 jaar </v>
          </cell>
          <cell r="F21" t="str">
            <v>Voorschoolse educatie</v>
          </cell>
          <cell r="G21" t="str">
            <v>7140001</v>
          </cell>
          <cell r="H21" t="str">
            <v>Cognitie 0 - 12 jaar</v>
          </cell>
          <cell r="I21">
            <v>1000000</v>
          </cell>
          <cell r="J21">
            <v>930000</v>
          </cell>
          <cell r="K21">
            <v>930000</v>
          </cell>
          <cell r="L21">
            <v>930000</v>
          </cell>
          <cell r="M21">
            <v>930000</v>
          </cell>
          <cell r="N21">
            <v>930000</v>
          </cell>
          <cell r="O21">
            <v>930000</v>
          </cell>
        </row>
        <row r="22">
          <cell r="A22" t="str">
            <v>342.4001.15</v>
          </cell>
          <cell r="B22" t="str">
            <v>D07.1 Gelijke Kansen</v>
          </cell>
          <cell r="C22" t="str">
            <v>6144 OAB</v>
          </cell>
          <cell r="D22" t="str">
            <v>7.1.1.1 OAB</v>
          </cell>
          <cell r="E22" t="str">
            <v xml:space="preserve">Vroeg signaleren en bieden van (preventief) aanbod vanaf 0 jaar </v>
          </cell>
          <cell r="F22" t="str">
            <v>Voorschoolse educatie</v>
          </cell>
          <cell r="G22" t="str">
            <v>7140001</v>
          </cell>
          <cell r="H22" t="str">
            <v>Cognitie 0 - 12 jaar</v>
          </cell>
          <cell r="I22">
            <v>3500000</v>
          </cell>
          <cell r="J22">
            <v>9150000</v>
          </cell>
          <cell r="K22">
            <v>7800000</v>
          </cell>
          <cell r="L22">
            <v>7800000</v>
          </cell>
          <cell r="M22">
            <v>8200000</v>
          </cell>
          <cell r="N22">
            <v>8200000</v>
          </cell>
          <cell r="O22">
            <v>8200000</v>
          </cell>
        </row>
        <row r="23">
          <cell r="A23" t="str">
            <v>342.4001.16</v>
          </cell>
          <cell r="B23" t="str">
            <v>D07.1 Gelijke Kansen</v>
          </cell>
          <cell r="C23" t="str">
            <v>6144 OAB</v>
          </cell>
          <cell r="D23" t="str">
            <v>7.1.1.1 OAB</v>
          </cell>
          <cell r="E23" t="str">
            <v xml:space="preserve">Vroeg signaleren en bieden van (preventief) aanbod vanaf 0 jaar </v>
          </cell>
          <cell r="F23" t="str">
            <v>Voorschoolse educatie</v>
          </cell>
          <cell r="G23" t="str">
            <v>7140001</v>
          </cell>
          <cell r="H23" t="str">
            <v>Cognitie 0 - 12 jaar</v>
          </cell>
          <cell r="I23">
            <v>200000</v>
          </cell>
          <cell r="J23">
            <v>900000</v>
          </cell>
          <cell r="K23">
            <v>900000</v>
          </cell>
          <cell r="L23">
            <v>900000</v>
          </cell>
          <cell r="M23">
            <v>900000</v>
          </cell>
          <cell r="N23">
            <v>900000</v>
          </cell>
          <cell r="O23">
            <v>900000</v>
          </cell>
        </row>
        <row r="24">
          <cell r="A24" t="str">
            <v>342.4001.17</v>
          </cell>
          <cell r="B24" t="str">
            <v>D07.1 Gelijke Kansen</v>
          </cell>
          <cell r="C24" t="str">
            <v>6144 OAB</v>
          </cell>
          <cell r="D24" t="str">
            <v>7.1.1.1 OAB</v>
          </cell>
          <cell r="E24" t="str">
            <v xml:space="preserve">Vroeg signaleren en bieden van (preventief) aanbod vanaf 0 jaar </v>
          </cell>
          <cell r="F24" t="str">
            <v>Voorschoolse educatie</v>
          </cell>
          <cell r="G24" t="str">
            <v>7140001</v>
          </cell>
          <cell r="H24" t="str">
            <v>Cognitie 0 - 12 jaar</v>
          </cell>
          <cell r="I24">
            <v>6300000</v>
          </cell>
          <cell r="J24">
            <v>0</v>
          </cell>
          <cell r="K24">
            <v>0</v>
          </cell>
          <cell r="L24">
            <v>0</v>
          </cell>
          <cell r="M24">
            <v>0</v>
          </cell>
          <cell r="N24">
            <v>0</v>
          </cell>
          <cell r="O24">
            <v>0</v>
          </cell>
        </row>
        <row r="25">
          <cell r="A25" t="str">
            <v>342.4001.18</v>
          </cell>
          <cell r="B25" t="str">
            <v>D07.1 Gelijke Kansen</v>
          </cell>
          <cell r="C25" t="str">
            <v>6144 OAB</v>
          </cell>
          <cell r="D25" t="str">
            <v>7.1.1.1 OAB</v>
          </cell>
          <cell r="E25" t="str">
            <v xml:space="preserve">Vroeg signaleren en bieden van (preventief) aanbod vanaf 0 jaar </v>
          </cell>
          <cell r="F25" t="str">
            <v>Voorschoolse educatie</v>
          </cell>
          <cell r="G25" t="str">
            <v>7140001</v>
          </cell>
          <cell r="H25" t="str">
            <v>Cognitie 0 - 12 jaar</v>
          </cell>
          <cell r="I25">
            <v>1900000</v>
          </cell>
          <cell r="J25">
            <v>1900000</v>
          </cell>
          <cell r="K25">
            <v>1500000</v>
          </cell>
          <cell r="L25">
            <v>1500000</v>
          </cell>
          <cell r="M25">
            <v>0</v>
          </cell>
          <cell r="N25">
            <v>0</v>
          </cell>
          <cell r="O25">
            <v>0</v>
          </cell>
        </row>
        <row r="26">
          <cell r="A26" t="str">
            <v>342.4001.19</v>
          </cell>
          <cell r="B26" t="str">
            <v>D07.1 Gelijke Kansen</v>
          </cell>
          <cell r="C26" t="str">
            <v>6144 OAB</v>
          </cell>
          <cell r="D26" t="str">
            <v>7.1.1.1 OAB</v>
          </cell>
          <cell r="E26" t="str">
            <v xml:space="preserve">Vroeg signaleren en bieden van (preventief) aanbod vanaf 0 jaar </v>
          </cell>
          <cell r="F26" t="str">
            <v>Voorschoolse educatie</v>
          </cell>
          <cell r="G26" t="str">
            <v>7140001</v>
          </cell>
          <cell r="H26" t="str">
            <v>Cognitie 0 - 12 jaar</v>
          </cell>
          <cell r="I26">
            <v>250000</v>
          </cell>
          <cell r="J26">
            <v>180000</v>
          </cell>
          <cell r="K26">
            <v>0</v>
          </cell>
          <cell r="L26">
            <v>0</v>
          </cell>
          <cell r="M26">
            <v>250000</v>
          </cell>
          <cell r="N26">
            <v>250000</v>
          </cell>
          <cell r="O26">
            <v>250000</v>
          </cell>
        </row>
        <row r="27">
          <cell r="A27" t="str">
            <v>342.4001.20</v>
          </cell>
          <cell r="B27" t="str">
            <v>D07.1 Gelijke Kansen</v>
          </cell>
          <cell r="C27" t="str">
            <v>6144 OAB</v>
          </cell>
          <cell r="D27" t="str">
            <v>7.1.1.1 OAB</v>
          </cell>
          <cell r="E27" t="str">
            <v xml:space="preserve">Vroeg signaleren en bieden van (preventief) aanbod vanaf 0 jaar </v>
          </cell>
          <cell r="F27" t="str">
            <v>Voorschoolse educatie</v>
          </cell>
          <cell r="G27" t="str">
            <v>7140001</v>
          </cell>
          <cell r="H27" t="str">
            <v>Cognitie 0 - 12 jaar</v>
          </cell>
          <cell r="I27">
            <v>1100000</v>
          </cell>
          <cell r="J27">
            <v>0</v>
          </cell>
          <cell r="K27">
            <v>0</v>
          </cell>
          <cell r="L27">
            <v>0</v>
          </cell>
          <cell r="M27">
            <v>0</v>
          </cell>
          <cell r="N27">
            <v>0</v>
          </cell>
          <cell r="O27">
            <v>0</v>
          </cell>
        </row>
        <row r="28">
          <cell r="A28" t="str">
            <v>342.4001.29</v>
          </cell>
          <cell r="B28" t="str">
            <v>D07.1 Gelijke Kansen</v>
          </cell>
          <cell r="C28" t="str">
            <v>6144 OAB</v>
          </cell>
          <cell r="D28" t="str">
            <v>7.1.1.1 OAB</v>
          </cell>
          <cell r="E28" t="str">
            <v xml:space="preserve">Vroeg signaleren en bieden van (preventief) aanbod vanaf 0 jaar </v>
          </cell>
          <cell r="F28" t="str">
            <v>Voorschoolse educatie</v>
          </cell>
          <cell r="G28" t="str">
            <v>7140001</v>
          </cell>
          <cell r="H28" t="str">
            <v>Cognitie 0 - 12 jaar</v>
          </cell>
          <cell r="J28">
            <v>0</v>
          </cell>
          <cell r="K28">
            <v>1000000</v>
          </cell>
          <cell r="L28">
            <v>1000000</v>
          </cell>
          <cell r="M28">
            <v>2000000</v>
          </cell>
          <cell r="N28">
            <v>2000000</v>
          </cell>
          <cell r="O28">
            <v>2000000</v>
          </cell>
        </row>
        <row r="29">
          <cell r="A29" t="str">
            <v>342.4004.01</v>
          </cell>
          <cell r="B29" t="str">
            <v>D07.1 Gelijke Kansen</v>
          </cell>
          <cell r="C29" t="str">
            <v>6144 OAB</v>
          </cell>
          <cell r="D29" t="str">
            <v>7.1.1.1 OAB</v>
          </cell>
          <cell r="E29" t="str">
            <v xml:space="preserve">Vroeg signaleren en bieden van (preventief) aanbod vanaf 0 jaar </v>
          </cell>
          <cell r="F29" t="str">
            <v>Zomerscholen</v>
          </cell>
          <cell r="G29" t="str">
            <v>7140001</v>
          </cell>
          <cell r="H29" t="str">
            <v>Cognitie 0 - 12 jaar</v>
          </cell>
          <cell r="I29">
            <v>600000</v>
          </cell>
          <cell r="J29">
            <v>600000</v>
          </cell>
          <cell r="K29">
            <v>900000</v>
          </cell>
          <cell r="L29">
            <v>900000</v>
          </cell>
          <cell r="M29">
            <v>900000</v>
          </cell>
          <cell r="N29">
            <v>900000</v>
          </cell>
          <cell r="O29">
            <v>900000</v>
          </cell>
        </row>
        <row r="30">
          <cell r="A30" t="str">
            <v>342.4007.40.99.001</v>
          </cell>
          <cell r="B30" t="str">
            <v>D07.1 Gelijke Kansen</v>
          </cell>
          <cell r="C30" t="str">
            <v>6145 OAB - Gelijke Kansen</v>
          </cell>
          <cell r="D30" t="str">
            <v>7.1.1.1 OAB - Gelijke Kansen</v>
          </cell>
          <cell r="E30" t="str">
            <v xml:space="preserve">Vroeg signaleren en bieden van (preventief) aanbod vanaf 0 jaar </v>
          </cell>
          <cell r="F30" t="str">
            <v>Gelijke Kansen algemeen</v>
          </cell>
          <cell r="G30" t="str">
            <v>7140001</v>
          </cell>
          <cell r="H30" t="str">
            <v>Cognitie 0 - 12 jaar</v>
          </cell>
          <cell r="J30">
            <v>105971.79000000301</v>
          </cell>
          <cell r="K30">
            <v>0</v>
          </cell>
          <cell r="L30">
            <v>453334.78999999911</v>
          </cell>
          <cell r="M30">
            <v>203334.78999999911</v>
          </cell>
          <cell r="N30">
            <v>203334.78999999911</v>
          </cell>
          <cell r="O30">
            <v>203334.78999999911</v>
          </cell>
        </row>
        <row r="31">
          <cell r="A31" t="str">
            <v>342.4101.41.99.001</v>
          </cell>
          <cell r="B31" t="str">
            <v>D07.1 Gelijke Kansen</v>
          </cell>
          <cell r="C31" t="str">
            <v>6145 OAB - Gelijke Kansen</v>
          </cell>
          <cell r="D31" t="str">
            <v>7.1.1.1 OAB - Gelijke Kansen</v>
          </cell>
          <cell r="E31" t="str">
            <v xml:space="preserve">Vroeg signaleren en bieden van (preventief) aanbod vanaf 0 jaar </v>
          </cell>
          <cell r="F31" t="str">
            <v>Gelijke Kansen algemeen</v>
          </cell>
          <cell r="G31" t="str">
            <v>7141001</v>
          </cell>
          <cell r="H31" t="str">
            <v>Zorg 0 - 12 jaar</v>
          </cell>
          <cell r="J31">
            <v>703634</v>
          </cell>
          <cell r="K31">
            <v>706134</v>
          </cell>
          <cell r="L31">
            <v>706134</v>
          </cell>
          <cell r="M31">
            <v>706134</v>
          </cell>
          <cell r="N31">
            <v>706134</v>
          </cell>
          <cell r="O31">
            <v>706134</v>
          </cell>
        </row>
        <row r="32">
          <cell r="A32" t="str">
            <v>342.4201.42.99.001</v>
          </cell>
          <cell r="B32" t="str">
            <v>D07.1 Gelijke Kansen</v>
          </cell>
          <cell r="C32" t="str">
            <v>6145 OAB - Gelijke Kansen</v>
          </cell>
          <cell r="D32" t="str">
            <v>7.1.1.1 OAB - Gelijke Kansen</v>
          </cell>
          <cell r="E32" t="str">
            <v xml:space="preserve">Vroeg signaleren en bieden van (preventief) aanbod vanaf 0 jaar </v>
          </cell>
          <cell r="F32" t="str">
            <v>Gelijke Kansen algemeen</v>
          </cell>
          <cell r="G32" t="str">
            <v>7142001</v>
          </cell>
          <cell r="H32" t="str">
            <v>Talentontwikkeling 0 - 12 jaar</v>
          </cell>
          <cell r="J32">
            <v>0</v>
          </cell>
          <cell r="K32">
            <v>0</v>
          </cell>
          <cell r="L32">
            <v>0</v>
          </cell>
          <cell r="M32">
            <v>0</v>
          </cell>
          <cell r="N32">
            <v>0</v>
          </cell>
          <cell r="O32">
            <v>0</v>
          </cell>
        </row>
        <row r="33">
          <cell r="A33" t="str">
            <v>342.4204.43.99.001</v>
          </cell>
          <cell r="B33" t="str">
            <v>D07.1 Gelijke Kansen</v>
          </cell>
          <cell r="C33" t="str">
            <v>6145 OAB - Gelijke Kansen</v>
          </cell>
          <cell r="D33" t="str">
            <v>7.1.1.1 OAB - Gelijke Kansen</v>
          </cell>
          <cell r="E33" t="str">
            <v xml:space="preserve">Vroeg signaleren en bieden van (preventief) aanbod vanaf 0 jaar </v>
          </cell>
          <cell r="F33" t="str">
            <v>Gelijke Kansen algemeen</v>
          </cell>
          <cell r="G33" t="str">
            <v>7143001</v>
          </cell>
          <cell r="H33" t="str">
            <v>Cultuureducatie</v>
          </cell>
          <cell r="J33">
            <v>115115.85000000009</v>
          </cell>
          <cell r="K33">
            <v>115115.85000000009</v>
          </cell>
          <cell r="L33">
            <v>115115.85000000009</v>
          </cell>
          <cell r="M33">
            <v>115115.85000000009</v>
          </cell>
          <cell r="N33">
            <v>115115.85000000009</v>
          </cell>
          <cell r="O33">
            <v>115115.85000000009</v>
          </cell>
        </row>
        <row r="34">
          <cell r="A34" t="str">
            <v>342.5101.51.99.001</v>
          </cell>
          <cell r="B34" t="str">
            <v>D07.1 Gelijke Kansen</v>
          </cell>
          <cell r="C34" t="str">
            <v>6145 OAB - Gelijke Kansen</v>
          </cell>
          <cell r="D34" t="str">
            <v>7.1.1.1 OAB - Gelijke Kansen</v>
          </cell>
          <cell r="E34" t="str">
            <v xml:space="preserve">Vroeg signaleren en bieden van (preventief) aanbod vanaf 0 jaar </v>
          </cell>
          <cell r="F34" t="str">
            <v>Gelijke Kansen algemeen</v>
          </cell>
          <cell r="G34" t="str">
            <v>7151001</v>
          </cell>
          <cell r="H34" t="str">
            <v>Zorg 12 - 23 jaar</v>
          </cell>
          <cell r="J34">
            <v>372771</v>
          </cell>
          <cell r="K34">
            <v>372771</v>
          </cell>
          <cell r="L34">
            <v>372771</v>
          </cell>
          <cell r="M34">
            <v>372771</v>
          </cell>
          <cell r="N34">
            <v>372771</v>
          </cell>
          <cell r="O34">
            <v>372771</v>
          </cell>
        </row>
        <row r="35">
          <cell r="A35" t="str">
            <v>342.5201.52.99.001</v>
          </cell>
          <cell r="B35" t="str">
            <v>D07.1 Gelijke Kansen</v>
          </cell>
          <cell r="C35" t="str">
            <v>6145 OAB - Gelijke Kansen</v>
          </cell>
          <cell r="D35" t="str">
            <v>7.1.1.1 OAB - Gelijke Kansen</v>
          </cell>
          <cell r="E35" t="str">
            <v xml:space="preserve">Vroeg signaleren en bieden van (preventief) aanbod vanaf 0 jaar </v>
          </cell>
          <cell r="F35" t="str">
            <v>Gelijke Kansen algemeen</v>
          </cell>
          <cell r="G35" t="str">
            <v>7152001</v>
          </cell>
          <cell r="J35">
            <v>40000</v>
          </cell>
          <cell r="K35">
            <v>40000</v>
          </cell>
          <cell r="L35">
            <v>60000</v>
          </cell>
          <cell r="M35">
            <v>60000</v>
          </cell>
          <cell r="N35">
            <v>60000</v>
          </cell>
          <cell r="O35">
            <v>60000</v>
          </cell>
        </row>
        <row r="36">
          <cell r="A36" t="str">
            <v>342.5303.53.99.001</v>
          </cell>
          <cell r="B36" t="str">
            <v>D07.1 Gelijke Kansen</v>
          </cell>
          <cell r="C36" t="str">
            <v>6145 OAB - Gelijke Kansen</v>
          </cell>
          <cell r="D36" t="str">
            <v>7.1.1.1 OAB - Gelijke Kansen</v>
          </cell>
          <cell r="E36" t="str">
            <v xml:space="preserve">Vroeg signaleren en bieden van (preventief) aanbod vanaf 0 jaar </v>
          </cell>
          <cell r="F36" t="str">
            <v>Gelijke Kansen algemeen</v>
          </cell>
          <cell r="G36" t="str">
            <v>7153001</v>
          </cell>
          <cell r="H36" t="str">
            <v>Schoolloopbaan 12 - 23 jaar</v>
          </cell>
          <cell r="J36">
            <v>220500</v>
          </cell>
          <cell r="K36">
            <v>0</v>
          </cell>
          <cell r="L36">
            <v>0</v>
          </cell>
          <cell r="M36">
            <v>0</v>
          </cell>
          <cell r="N36">
            <v>0</v>
          </cell>
          <cell r="O36">
            <v>0</v>
          </cell>
        </row>
        <row r="37">
          <cell r="A37" t="str">
            <v>342.4007.01</v>
          </cell>
          <cell r="B37" t="str">
            <v>D07.1 Gelijke Kansen</v>
          </cell>
          <cell r="C37" t="str">
            <v>6145 OAB - Gelijke Kansen</v>
          </cell>
          <cell r="D37" t="str">
            <v>7.1.1.1 OAB - Gelijke Kansen</v>
          </cell>
          <cell r="E37" t="str">
            <v xml:space="preserve">Vroeg signaleren en bieden van (preventief) aanbod vanaf 0 jaar </v>
          </cell>
          <cell r="F37" t="str">
            <v>Gelijke Kansen Alliantie</v>
          </cell>
          <cell r="G37" t="str">
            <v>7140001</v>
          </cell>
          <cell r="H37" t="str">
            <v>Cognitie 0 - 12 jaar</v>
          </cell>
        </row>
        <row r="38">
          <cell r="A38" t="str">
            <v>342.4201.13</v>
          </cell>
          <cell r="B38" t="str">
            <v>D07.1 Gelijke Kansen</v>
          </cell>
          <cell r="C38" t="str">
            <v>6145 OAB - Gelijke Kansen</v>
          </cell>
          <cell r="D38" t="str">
            <v>7.1.1.1 OAB - Gelijke Kansen</v>
          </cell>
          <cell r="E38" t="str">
            <v xml:space="preserve">Vroeg signaleren en bieden van (preventief) aanbod vanaf 0 jaar </v>
          </cell>
          <cell r="F38" t="str">
            <v>IMC weekendschool</v>
          </cell>
          <cell r="G38" t="str">
            <v>7142001</v>
          </cell>
          <cell r="H38" t="str">
            <v>Talentontwikkeling 0 - 12 jaar</v>
          </cell>
          <cell r="I38">
            <v>30000</v>
          </cell>
          <cell r="J38">
            <v>84236</v>
          </cell>
          <cell r="K38">
            <v>84236</v>
          </cell>
          <cell r="L38">
            <v>104636</v>
          </cell>
          <cell r="M38">
            <v>104636</v>
          </cell>
          <cell r="N38">
            <v>104636</v>
          </cell>
          <cell r="O38">
            <v>104636</v>
          </cell>
        </row>
        <row r="39">
          <cell r="A39" t="str">
            <v>342.5001.01</v>
          </cell>
          <cell r="B39" t="str">
            <v>D07.1 Gelijke Kansen</v>
          </cell>
          <cell r="C39" t="str">
            <v>6145 OAB - Gelijke Kansen</v>
          </cell>
          <cell r="D39" t="str">
            <v>7.1.1.1 OAB - Gelijke Kansen</v>
          </cell>
          <cell r="E39" t="str">
            <v xml:space="preserve">Vroeg signaleren en bieden van (preventief) aanbod vanaf 0 jaar </v>
          </cell>
          <cell r="F39" t="str">
            <v>Internationale schakelklassen</v>
          </cell>
          <cell r="G39" t="str">
            <v>7150001</v>
          </cell>
          <cell r="H39" t="str">
            <v>Cognitie 12- 23 jaar</v>
          </cell>
          <cell r="I39">
            <v>86000</v>
          </cell>
          <cell r="J39">
            <v>92263</v>
          </cell>
          <cell r="K39">
            <v>92263</v>
          </cell>
          <cell r="L39">
            <v>92263</v>
          </cell>
          <cell r="M39">
            <v>92263</v>
          </cell>
          <cell r="N39">
            <v>92263</v>
          </cell>
          <cell r="O39">
            <v>92263</v>
          </cell>
        </row>
        <row r="40">
          <cell r="A40" t="str">
            <v>342.5001.02</v>
          </cell>
          <cell r="B40" t="str">
            <v>D07.1 Gelijke Kansen</v>
          </cell>
          <cell r="C40" t="str">
            <v>6145 OAB - Gelijke Kansen</v>
          </cell>
          <cell r="D40" t="str">
            <v>7.1.1.1 OAB - Gelijke Kansen</v>
          </cell>
          <cell r="E40" t="str">
            <v xml:space="preserve">Vroeg signaleren en bieden van (preventief) aanbod vanaf 0 jaar </v>
          </cell>
          <cell r="F40" t="str">
            <v>Internationale schakelklassen</v>
          </cell>
          <cell r="G40" t="str">
            <v>7150001</v>
          </cell>
          <cell r="H40" t="str">
            <v>Cognitie 12- 23 jaar</v>
          </cell>
          <cell r="I40">
            <v>1000</v>
          </cell>
          <cell r="J40">
            <v>0</v>
          </cell>
          <cell r="K40">
            <v>0</v>
          </cell>
          <cell r="L40">
            <v>0</v>
          </cell>
          <cell r="M40">
            <v>0</v>
          </cell>
          <cell r="N40">
            <v>0</v>
          </cell>
          <cell r="O40">
            <v>0</v>
          </cell>
        </row>
        <row r="41">
          <cell r="A41" t="str">
            <v>342.4101.13</v>
          </cell>
          <cell r="B41" t="str">
            <v>D07.1 Gelijke Kansen</v>
          </cell>
          <cell r="C41" t="str">
            <v>6145 OAB - Gelijke Kansen</v>
          </cell>
          <cell r="D41" t="str">
            <v>7.1.1.1 OAB - Gelijke Kansen</v>
          </cell>
          <cell r="E41" t="str">
            <v xml:space="preserve">Vroeg signaleren en bieden van (preventief) aanbod vanaf 0 jaar </v>
          </cell>
          <cell r="F41" t="str">
            <v>Inzet buurtteams</v>
          </cell>
          <cell r="G41" t="str">
            <v>7141001</v>
          </cell>
          <cell r="H41" t="str">
            <v>Zorg 0 - 12 jaar</v>
          </cell>
          <cell r="I41">
            <v>-320000</v>
          </cell>
          <cell r="J41">
            <v>-320000</v>
          </cell>
          <cell r="K41">
            <v>-320000</v>
          </cell>
          <cell r="L41">
            <v>-320000</v>
          </cell>
          <cell r="M41">
            <v>-320000</v>
          </cell>
          <cell r="N41">
            <v>-320000</v>
          </cell>
          <cell r="O41">
            <v>-320000</v>
          </cell>
        </row>
        <row r="42">
          <cell r="A42" t="str">
            <v>342.4102.01</v>
          </cell>
          <cell r="B42" t="str">
            <v>D07.2 Utrecht Leert!</v>
          </cell>
          <cell r="C42" t="str">
            <v>6149 Utrecht Leert!</v>
          </cell>
          <cell r="D42" t="str">
            <v>7.2.1.1 Utrecht Leert!</v>
          </cell>
          <cell r="E42" t="str">
            <v>Aantrekken en behouden van nieuw onderwijstalent</v>
          </cell>
          <cell r="F42" t="str">
            <v>OW ondersteunend personeel (concierges)</v>
          </cell>
          <cell r="G42" t="str">
            <v>7141001</v>
          </cell>
          <cell r="H42" t="str">
            <v>Zorg 0 - 12 jaar</v>
          </cell>
          <cell r="I42">
            <v>320000</v>
          </cell>
          <cell r="J42">
            <v>330729</v>
          </cell>
          <cell r="K42">
            <v>340559</v>
          </cell>
          <cell r="L42">
            <v>360219</v>
          </cell>
          <cell r="M42">
            <v>389709</v>
          </cell>
          <cell r="N42">
            <v>399539</v>
          </cell>
          <cell r="O42">
            <v>458519</v>
          </cell>
        </row>
        <row r="43">
          <cell r="A43" t="str">
            <v>342.4102.02</v>
          </cell>
          <cell r="B43" t="str">
            <v>D07.2 Utrecht Leert!</v>
          </cell>
          <cell r="C43" t="str">
            <v>6149 Utrecht Leert!</v>
          </cell>
          <cell r="D43" t="str">
            <v>7.2.1.1 Utrecht Leert!</v>
          </cell>
          <cell r="E43" t="str">
            <v>Aantrekken en behouden van nieuw onderwijstalent</v>
          </cell>
          <cell r="F43" t="str">
            <v>OW ondersteunend personeel (concierges)</v>
          </cell>
          <cell r="G43" t="str">
            <v>7141001</v>
          </cell>
          <cell r="H43" t="str">
            <v>Zorg 0 - 12 jaar</v>
          </cell>
          <cell r="I43">
            <v>325000</v>
          </cell>
          <cell r="J43">
            <v>275240</v>
          </cell>
          <cell r="K43">
            <v>265410</v>
          </cell>
          <cell r="L43">
            <v>245750</v>
          </cell>
          <cell r="M43">
            <v>216260</v>
          </cell>
          <cell r="N43">
            <v>206430</v>
          </cell>
          <cell r="O43">
            <v>147450</v>
          </cell>
        </row>
        <row r="44">
          <cell r="A44" t="str">
            <v>342.5201.13</v>
          </cell>
          <cell r="B44" t="str">
            <v>D07.1 Gelijke Kansen</v>
          </cell>
          <cell r="C44" t="str">
            <v>6145 OAB - Gelijke Kansen</v>
          </cell>
          <cell r="D44" t="str">
            <v>7.1.1.1 OAB - Gelijke Kansen</v>
          </cell>
          <cell r="E44" t="str">
            <v xml:space="preserve">Vroeg signaleren en bieden van (preventief) aanbod vanaf 0 jaar </v>
          </cell>
          <cell r="F44" t="str">
            <v>Onderwijs ondersteuning talentontwikkeling</v>
          </cell>
          <cell r="G44" t="str">
            <v>7152001</v>
          </cell>
          <cell r="J44">
            <v>35000</v>
          </cell>
          <cell r="K44">
            <v>35000</v>
          </cell>
          <cell r="L44">
            <v>15000</v>
          </cell>
          <cell r="M44">
            <v>15000</v>
          </cell>
          <cell r="N44">
            <v>15000</v>
          </cell>
          <cell r="O44">
            <v>15000</v>
          </cell>
        </row>
        <row r="45">
          <cell r="A45" t="str">
            <v>342.4101.05</v>
          </cell>
          <cell r="B45" t="str">
            <v>D07.1 Gelijke Kansen</v>
          </cell>
          <cell r="C45" t="str">
            <v>6145 OAB - Gelijke Kansen</v>
          </cell>
          <cell r="D45" t="str">
            <v>7.1.1.1 OAB - Gelijke Kansen</v>
          </cell>
          <cell r="E45" t="str">
            <v xml:space="preserve">Vroeg signaleren en bieden van (preventief) aanbod vanaf 0 jaar </v>
          </cell>
          <cell r="F45" t="str">
            <v>Overige Posten</v>
          </cell>
          <cell r="G45" t="str">
            <v>7141001</v>
          </cell>
          <cell r="H45" t="str">
            <v>Zorg 0 - 12 jaar</v>
          </cell>
          <cell r="I45">
            <v>92880</v>
          </cell>
          <cell r="J45">
            <v>0</v>
          </cell>
          <cell r="K45">
            <v>0</v>
          </cell>
          <cell r="L45">
            <v>0</v>
          </cell>
          <cell r="M45">
            <v>0</v>
          </cell>
          <cell r="N45">
            <v>0</v>
          </cell>
          <cell r="O45">
            <v>0</v>
          </cell>
        </row>
        <row r="46">
          <cell r="A46" t="str">
            <v>342.4201.12</v>
          </cell>
          <cell r="B46" t="str">
            <v>D07.2 Utrecht Leert!</v>
          </cell>
          <cell r="C46" t="str">
            <v>6149 Utrecht Leert!</v>
          </cell>
          <cell r="D46" t="str">
            <v>7.2.1.1 Utrecht Leert!</v>
          </cell>
          <cell r="E46" t="str">
            <v>Aantrekken en behouden van nieuw onderwijstalent</v>
          </cell>
          <cell r="F46" t="str">
            <v>Utrecht Leert!</v>
          </cell>
          <cell r="G46" t="str">
            <v>7142001</v>
          </cell>
          <cell r="H46" t="str">
            <v>Talentontwikkeling 0 - 12 jaar</v>
          </cell>
          <cell r="I46">
            <v>1348000</v>
          </cell>
          <cell r="J46">
            <v>1280000</v>
          </cell>
          <cell r="K46">
            <v>1177000</v>
          </cell>
          <cell r="L46">
            <v>500000</v>
          </cell>
          <cell r="M46">
            <v>500000</v>
          </cell>
          <cell r="N46">
            <v>500000</v>
          </cell>
          <cell r="O46">
            <v>500000</v>
          </cell>
        </row>
        <row r="47">
          <cell r="A47" t="str">
            <v>342.4101.12</v>
          </cell>
          <cell r="B47" t="str">
            <v>D07.1 Gelijke Kansen</v>
          </cell>
          <cell r="C47" t="str">
            <v>6145 OAB - Gelijke Kansen</v>
          </cell>
          <cell r="D47" t="str">
            <v>7.1.1.1 OAB - Gelijke Kansen</v>
          </cell>
          <cell r="E47" t="str">
            <v xml:space="preserve">Vroeg signaleren en bieden van (preventief) aanbod vanaf 0 jaar </v>
          </cell>
          <cell r="F47" t="str">
            <v>Overige Posten</v>
          </cell>
          <cell r="G47" t="str">
            <v>7141001</v>
          </cell>
          <cell r="H47" t="str">
            <v>Zorg 0 - 12 jaar</v>
          </cell>
          <cell r="I47">
            <v>209216</v>
          </cell>
          <cell r="J47">
            <v>25000</v>
          </cell>
          <cell r="K47">
            <v>25000</v>
          </cell>
          <cell r="L47">
            <v>25000</v>
          </cell>
          <cell r="M47">
            <v>25000</v>
          </cell>
          <cell r="N47">
            <v>25000</v>
          </cell>
          <cell r="O47">
            <v>25000</v>
          </cell>
        </row>
        <row r="48">
          <cell r="A48" t="str">
            <v>342.4201.31</v>
          </cell>
          <cell r="B48" t="str">
            <v>D07.1 Gelijke Kansen</v>
          </cell>
          <cell r="C48" t="str">
            <v>6145 OAB - Gelijke Kansen</v>
          </cell>
          <cell r="D48" t="str">
            <v>7.1.1.1 OAB - Gelijke Kansen</v>
          </cell>
          <cell r="E48" t="str">
            <v xml:space="preserve">Vroeg signaleren en bieden van (preventief) aanbod vanaf 0 jaar </v>
          </cell>
          <cell r="F48" t="str">
            <v>UOA ontwikkeling</v>
          </cell>
          <cell r="G48" t="str">
            <v>7142001</v>
          </cell>
          <cell r="H48" t="str">
            <v>Talentontwikkeling 0 - 12 jaar</v>
          </cell>
          <cell r="J48">
            <v>150000</v>
          </cell>
          <cell r="K48">
            <v>150000</v>
          </cell>
          <cell r="L48">
            <v>150000</v>
          </cell>
          <cell r="M48">
            <v>150000</v>
          </cell>
          <cell r="N48">
            <v>150000</v>
          </cell>
          <cell r="O48">
            <v>150000</v>
          </cell>
        </row>
        <row r="49">
          <cell r="A49" t="str">
            <v>342.4101.03</v>
          </cell>
          <cell r="B49" t="str">
            <v>D07.1 Gelijke Kansen</v>
          </cell>
          <cell r="C49" t="str">
            <v>6145 OAB - Gelijke Kansen</v>
          </cell>
          <cell r="D49" t="str">
            <v>7.1.1.1 OAB - Gelijke Kansen</v>
          </cell>
          <cell r="E49" t="str">
            <v xml:space="preserve">Vroeg signaleren en bieden van (preventief) aanbod vanaf 0 jaar </v>
          </cell>
          <cell r="F49" t="str">
            <v>VERDWIJNT</v>
          </cell>
          <cell r="G49" t="str">
            <v>7141001</v>
          </cell>
          <cell r="H49" t="str">
            <v>Zorg 0 - 12 jaar</v>
          </cell>
          <cell r="I49">
            <v>653600</v>
          </cell>
          <cell r="J49">
            <v>0</v>
          </cell>
          <cell r="K49">
            <v>0</v>
          </cell>
          <cell r="L49">
            <v>0</v>
          </cell>
          <cell r="M49">
            <v>0</v>
          </cell>
          <cell r="N49">
            <v>0</v>
          </cell>
          <cell r="O49">
            <v>0</v>
          </cell>
        </row>
        <row r="50">
          <cell r="A50" t="str">
            <v>342.4006.01</v>
          </cell>
          <cell r="B50" t="str">
            <v>D07.1 Gelijke Kansen</v>
          </cell>
          <cell r="C50" t="str">
            <v>6145 OAB - Gelijke Kansen</v>
          </cell>
          <cell r="D50" t="str">
            <v>7.1.1.1 OAB - Gelijke Kansen</v>
          </cell>
          <cell r="E50" t="str">
            <v xml:space="preserve">Vroeg signaleren en bieden van (preventief) aanbod vanaf 0 jaar </v>
          </cell>
          <cell r="F50" t="str">
            <v>Verkeersexamen</v>
          </cell>
          <cell r="G50" t="str">
            <v>7140001</v>
          </cell>
          <cell r="H50" t="str">
            <v>Cognitie 0 - 12 jaar</v>
          </cell>
          <cell r="I50">
            <v>30000</v>
          </cell>
          <cell r="J50">
            <v>30000</v>
          </cell>
          <cell r="K50">
            <v>30000</v>
          </cell>
          <cell r="L50">
            <v>30000</v>
          </cell>
          <cell r="M50">
            <v>30000</v>
          </cell>
          <cell r="N50">
            <v>30000</v>
          </cell>
          <cell r="O50">
            <v>30000</v>
          </cell>
        </row>
        <row r="51">
          <cell r="A51" t="str">
            <v>342.4101.02</v>
          </cell>
          <cell r="B51" t="str">
            <v>D07.1 Gelijke Kansen</v>
          </cell>
          <cell r="C51" t="str">
            <v xml:space="preserve">6146 Soepele overgangen    </v>
          </cell>
          <cell r="D51" t="str">
            <v xml:space="preserve">7.1.1.2 Soepele overgangen    </v>
          </cell>
          <cell r="E51" t="str">
            <v xml:space="preserve"> Zorgen voor soepele overgangen</v>
          </cell>
          <cell r="F51" t="str">
            <v>POVO</v>
          </cell>
          <cell r="G51" t="str">
            <v>7141001</v>
          </cell>
          <cell r="H51" t="str">
            <v>Zorg 0 - 12 jaar</v>
          </cell>
          <cell r="I51">
            <v>216000</v>
          </cell>
          <cell r="J51">
            <v>216000</v>
          </cell>
          <cell r="K51">
            <v>216000</v>
          </cell>
          <cell r="L51">
            <v>216000</v>
          </cell>
          <cell r="M51">
            <v>216000</v>
          </cell>
          <cell r="N51">
            <v>216000</v>
          </cell>
          <cell r="O51">
            <v>216000</v>
          </cell>
        </row>
        <row r="52">
          <cell r="A52" t="str">
            <v>342.5202.01</v>
          </cell>
          <cell r="B52" t="str">
            <v>D07.1 Gelijke Kansen</v>
          </cell>
          <cell r="C52" t="str">
            <v>6147 Talentontwikkeling</v>
          </cell>
          <cell r="D52" t="str">
            <v>7.1.1.3 Talentontwikkeling</v>
          </cell>
          <cell r="E52" t="str">
            <v xml:space="preserve">Stimuleren van brede talentontwikkeling en zorgdragen voor toegankelijk aanbod </v>
          </cell>
          <cell r="F52" t="str">
            <v>???</v>
          </cell>
          <cell r="G52" t="str">
            <v>7152001</v>
          </cell>
          <cell r="I52">
            <v>28000</v>
          </cell>
          <cell r="J52">
            <v>28000</v>
          </cell>
          <cell r="K52">
            <v>28000</v>
          </cell>
          <cell r="L52">
            <v>28000</v>
          </cell>
          <cell r="M52">
            <v>28000</v>
          </cell>
          <cell r="N52">
            <v>28000</v>
          </cell>
          <cell r="O52">
            <v>28000</v>
          </cell>
        </row>
        <row r="53">
          <cell r="A53" t="str">
            <v>342.5202.03</v>
          </cell>
          <cell r="B53" t="str">
            <v>D07.1 Gelijke Kansen</v>
          </cell>
          <cell r="C53" t="str">
            <v>6147 Talentontwikkeling</v>
          </cell>
          <cell r="D53" t="str">
            <v>7.1.1.3 Talentontwikkeling</v>
          </cell>
          <cell r="E53" t="str">
            <v xml:space="preserve">Stimuleren van brede talentontwikkeling en zorgdragen voor toegankelijk aanbod </v>
          </cell>
          <cell r="F53" t="str">
            <v>???</v>
          </cell>
          <cell r="G53" t="str">
            <v>7152001</v>
          </cell>
          <cell r="I53">
            <v>31000</v>
          </cell>
          <cell r="J53">
            <v>60000</v>
          </cell>
          <cell r="K53">
            <v>60000</v>
          </cell>
          <cell r="L53">
            <v>60000</v>
          </cell>
          <cell r="M53">
            <v>60000</v>
          </cell>
          <cell r="N53">
            <v>60000</v>
          </cell>
          <cell r="O53">
            <v>60000</v>
          </cell>
        </row>
        <row r="54">
          <cell r="A54" t="str">
            <v>342.5202.04</v>
          </cell>
          <cell r="B54" t="str">
            <v>D07.1 Gelijke Kansen</v>
          </cell>
          <cell r="C54" t="str">
            <v>6147 Talentontwikkeling</v>
          </cell>
          <cell r="D54" t="str">
            <v>7.1.1.3 Talentontwikkeling</v>
          </cell>
          <cell r="E54" t="str">
            <v xml:space="preserve">Stimuleren van brede talentontwikkeling en zorgdragen voor toegankelijk aanbod </v>
          </cell>
          <cell r="F54" t="str">
            <v>???</v>
          </cell>
          <cell r="G54" t="str">
            <v>7152001</v>
          </cell>
          <cell r="I54">
            <v>16000</v>
          </cell>
          <cell r="J54">
            <v>16000</v>
          </cell>
          <cell r="K54">
            <v>16000</v>
          </cell>
          <cell r="L54">
            <v>16000</v>
          </cell>
          <cell r="M54">
            <v>16000</v>
          </cell>
          <cell r="N54">
            <v>16000</v>
          </cell>
          <cell r="O54">
            <v>16000</v>
          </cell>
        </row>
        <row r="55">
          <cell r="A55" t="str">
            <v>342.4201.11</v>
          </cell>
          <cell r="B55" t="str">
            <v>D07.1 Gelijke Kansen</v>
          </cell>
          <cell r="C55" t="str">
            <v>6147 Talentontwikkeling</v>
          </cell>
          <cell r="D55" t="str">
            <v>7.1.1.3 Talentontwikkeling</v>
          </cell>
          <cell r="E55" t="str">
            <v xml:space="preserve">Stimuleren van brede talentontwikkeling en zorgdragen voor toegankelijk aanbod </v>
          </cell>
          <cell r="F55" t="str">
            <v>Brede school PO</v>
          </cell>
          <cell r="G55" t="str">
            <v>7142001</v>
          </cell>
          <cell r="H55" t="str">
            <v>Talentontwikkeling 0 - 12 jaar</v>
          </cell>
          <cell r="I55">
            <v>135000</v>
          </cell>
          <cell r="J55">
            <v>22663</v>
          </cell>
          <cell r="K55">
            <v>22663</v>
          </cell>
          <cell r="L55">
            <v>22663</v>
          </cell>
          <cell r="M55">
            <v>22663</v>
          </cell>
          <cell r="N55">
            <v>22663</v>
          </cell>
          <cell r="O55">
            <v>22663</v>
          </cell>
        </row>
        <row r="56">
          <cell r="A56" t="str">
            <v>342.5201.01</v>
          </cell>
          <cell r="B56" t="str">
            <v>D07.1 Gelijke Kansen</v>
          </cell>
          <cell r="C56" t="str">
            <v>6147 Talentontwikkeling</v>
          </cell>
          <cell r="D56" t="str">
            <v>7.1.1.3 Talentontwikkeling</v>
          </cell>
          <cell r="E56" t="str">
            <v xml:space="preserve">Stimuleren van brede talentontwikkeling en zorgdragen voor toegankelijk aanbod </v>
          </cell>
          <cell r="F56" t="str">
            <v>Combinatiefuncte ???</v>
          </cell>
          <cell r="G56" t="str">
            <v>7152001</v>
          </cell>
          <cell r="I56">
            <v>742500</v>
          </cell>
          <cell r="J56">
            <v>725420</v>
          </cell>
          <cell r="K56">
            <v>725420</v>
          </cell>
          <cell r="L56">
            <v>725420</v>
          </cell>
          <cell r="M56">
            <v>725420</v>
          </cell>
          <cell r="N56">
            <v>725420</v>
          </cell>
          <cell r="O56">
            <v>725420</v>
          </cell>
        </row>
        <row r="57">
          <cell r="A57" t="str">
            <v>342.5201.02</v>
          </cell>
          <cell r="B57" t="str">
            <v>D07.1 Gelijke Kansen</v>
          </cell>
          <cell r="C57" t="str">
            <v>6147 Talentontwikkeling</v>
          </cell>
          <cell r="D57" t="str">
            <v>7.1.1.3 Talentontwikkeling</v>
          </cell>
          <cell r="E57" t="str">
            <v xml:space="preserve">Stimuleren van brede talentontwikkeling en zorgdragen voor toegankelijk aanbod </v>
          </cell>
          <cell r="F57" t="str">
            <v>Combinatiefuncte ???</v>
          </cell>
          <cell r="G57" t="str">
            <v>7152001</v>
          </cell>
          <cell r="I57">
            <v>404150</v>
          </cell>
          <cell r="J57">
            <v>350000</v>
          </cell>
          <cell r="K57">
            <v>350000</v>
          </cell>
          <cell r="L57">
            <v>350000</v>
          </cell>
          <cell r="M57">
            <v>350000</v>
          </cell>
          <cell r="N57">
            <v>350000</v>
          </cell>
          <cell r="O57">
            <v>350000</v>
          </cell>
        </row>
        <row r="58">
          <cell r="A58" t="str">
            <v>342.4201.04</v>
          </cell>
          <cell r="B58" t="str">
            <v>D07.1 Gelijke Kansen</v>
          </cell>
          <cell r="C58" t="str">
            <v>6147 Talentontwikkeling</v>
          </cell>
          <cell r="D58" t="str">
            <v>7.1.1.3 Talentontwikkeling</v>
          </cell>
          <cell r="E58" t="str">
            <v xml:space="preserve">Stimuleren van brede talentontwikkeling en zorgdragen voor toegankelijk aanbod </v>
          </cell>
          <cell r="F58" t="str">
            <v>Combinatiefunctionaris</v>
          </cell>
          <cell r="G58" t="str">
            <v>7142001</v>
          </cell>
          <cell r="H58" t="str">
            <v>Talentontwikkeling 0 - 12 jaar</v>
          </cell>
          <cell r="I58">
            <v>1387000</v>
          </cell>
          <cell r="J58">
            <v>1321401</v>
          </cell>
          <cell r="K58">
            <v>1321401</v>
          </cell>
          <cell r="L58">
            <v>1321401</v>
          </cell>
          <cell r="M58">
            <v>1321401</v>
          </cell>
          <cell r="N58">
            <v>1321401</v>
          </cell>
          <cell r="O58">
            <v>1321401</v>
          </cell>
        </row>
        <row r="59">
          <cell r="A59" t="str">
            <v>342.4204.01</v>
          </cell>
          <cell r="B59" t="str">
            <v>D07.1 Gelijke Kansen</v>
          </cell>
          <cell r="C59" t="str">
            <v>6147 Talentontwikkeling</v>
          </cell>
          <cell r="D59" t="str">
            <v>7.1.1.3 Talentontwikkeling</v>
          </cell>
          <cell r="E59" t="str">
            <v xml:space="preserve">Stimuleren van brede talentontwikkeling en zorgdragen voor toegankelijk aanbod </v>
          </cell>
          <cell r="F59" t="str">
            <v>Cultuureducatie</v>
          </cell>
          <cell r="G59" t="str">
            <v>7143001</v>
          </cell>
          <cell r="H59" t="str">
            <v>Cultuureducatie</v>
          </cell>
          <cell r="I59">
            <v>976000</v>
          </cell>
          <cell r="J59">
            <v>0</v>
          </cell>
          <cell r="K59">
            <v>0</v>
          </cell>
          <cell r="L59">
            <v>0</v>
          </cell>
          <cell r="M59">
            <v>0</v>
          </cell>
          <cell r="N59">
            <v>0</v>
          </cell>
          <cell r="O59">
            <v>0</v>
          </cell>
        </row>
        <row r="60">
          <cell r="A60" t="str">
            <v>342.4204.02</v>
          </cell>
          <cell r="B60" t="str">
            <v>D07.1 Gelijke Kansen</v>
          </cell>
          <cell r="C60" t="str">
            <v>6147 Talentontwikkeling</v>
          </cell>
          <cell r="D60" t="str">
            <v>7.1.1.3 Talentontwikkeling</v>
          </cell>
          <cell r="E60" t="str">
            <v xml:space="preserve">Stimuleren van brede talentontwikkeling en zorgdragen voor toegankelijk aanbod </v>
          </cell>
          <cell r="F60" t="str">
            <v>Cultuureducatie</v>
          </cell>
          <cell r="G60" t="str">
            <v>7143001</v>
          </cell>
          <cell r="H60" t="str">
            <v>Cultuureducatie</v>
          </cell>
          <cell r="I60">
            <v>1801000</v>
          </cell>
          <cell r="J60">
            <v>1871641.15</v>
          </cell>
          <cell r="K60">
            <v>1871641.15</v>
          </cell>
          <cell r="L60">
            <v>1871641.15</v>
          </cell>
          <cell r="M60">
            <v>1871641.15</v>
          </cell>
          <cell r="N60">
            <v>1871641.15</v>
          </cell>
          <cell r="O60">
            <v>1871641.15</v>
          </cell>
        </row>
        <row r="61">
          <cell r="A61" t="str">
            <v>342.4204.03</v>
          </cell>
          <cell r="B61" t="str">
            <v>D07.1 Gelijke Kansen</v>
          </cell>
          <cell r="C61" t="str">
            <v>6147 Talentontwikkeling</v>
          </cell>
          <cell r="D61" t="str">
            <v>7.1.1.3 Talentontwikkeling</v>
          </cell>
          <cell r="E61" t="str">
            <v xml:space="preserve">Stimuleren van brede talentontwikkeling en zorgdragen voor toegankelijk aanbod </v>
          </cell>
          <cell r="F61" t="str">
            <v>Cultuureducatie</v>
          </cell>
          <cell r="G61" t="str">
            <v>7143001</v>
          </cell>
          <cell r="H61" t="str">
            <v>Cultuureducatie</v>
          </cell>
          <cell r="I61">
            <v>78000</v>
          </cell>
          <cell r="J61">
            <v>75000</v>
          </cell>
          <cell r="K61">
            <v>75000</v>
          </cell>
          <cell r="L61">
            <v>75000</v>
          </cell>
          <cell r="M61">
            <v>75000</v>
          </cell>
          <cell r="N61">
            <v>75000</v>
          </cell>
          <cell r="O61">
            <v>75000</v>
          </cell>
        </row>
        <row r="62">
          <cell r="A62" t="str">
            <v>342.4204.04</v>
          </cell>
          <cell r="B62" t="str">
            <v>D07.1 Gelijke Kansen</v>
          </cell>
          <cell r="C62" t="str">
            <v>6147 Talentontwikkeling</v>
          </cell>
          <cell r="D62" t="str">
            <v>7.1.1.3 Talentontwikkeling</v>
          </cell>
          <cell r="E62" t="str">
            <v xml:space="preserve">Stimuleren van brede talentontwikkeling en zorgdragen voor toegankelijk aanbod </v>
          </cell>
          <cell r="F62" t="str">
            <v>Cultuureducatie</v>
          </cell>
          <cell r="G62" t="str">
            <v>7143001</v>
          </cell>
          <cell r="H62" t="str">
            <v>Cultuureducatie</v>
          </cell>
          <cell r="I62">
            <v>86000</v>
          </cell>
          <cell r="J62">
            <v>0</v>
          </cell>
          <cell r="K62">
            <v>0</v>
          </cell>
          <cell r="L62">
            <v>0</v>
          </cell>
          <cell r="M62">
            <v>0</v>
          </cell>
          <cell r="N62">
            <v>0</v>
          </cell>
          <cell r="O62">
            <v>0</v>
          </cell>
        </row>
        <row r="63">
          <cell r="A63" t="str">
            <v>342.4205.01</v>
          </cell>
          <cell r="B63" t="str">
            <v>D07.1 Gelijke Kansen</v>
          </cell>
          <cell r="C63" t="str">
            <v>6147 Talentontwikkeling</v>
          </cell>
          <cell r="D63" t="str">
            <v>7.1.1.3 Talentontwikkeling</v>
          </cell>
          <cell r="E63" t="str">
            <v xml:space="preserve">Stimuleren van brede talentontwikkeling en zorgdragen voor toegankelijk aanbod </v>
          </cell>
          <cell r="F63" t="str">
            <v>Gemengde scholen</v>
          </cell>
          <cell r="G63" t="str">
            <v>7142001</v>
          </cell>
          <cell r="H63" t="str">
            <v>Talentontwikkeling 0 - 12 jaar</v>
          </cell>
          <cell r="I63">
            <v>58000</v>
          </cell>
          <cell r="J63">
            <v>30000</v>
          </cell>
          <cell r="K63">
            <v>30000</v>
          </cell>
          <cell r="L63">
            <v>30000</v>
          </cell>
          <cell r="M63">
            <v>30000</v>
          </cell>
          <cell r="N63">
            <v>30000</v>
          </cell>
          <cell r="O63">
            <v>30000</v>
          </cell>
        </row>
        <row r="64">
          <cell r="A64" t="str">
            <v>342.5202.11</v>
          </cell>
          <cell r="B64" t="str">
            <v>D07.1 Gelijke Kansen</v>
          </cell>
          <cell r="C64" t="str">
            <v>6148 Passende Plek</v>
          </cell>
          <cell r="D64" t="str">
            <v>7.1.1.4 Passende Plek</v>
          </cell>
          <cell r="E64" t="str">
            <v>Organiseren van extra ondersteuning en aanbod waar nodig</v>
          </cell>
          <cell r="F64" t="str">
            <v>Aanmeldbeleid</v>
          </cell>
          <cell r="G64" t="str">
            <v>7152001</v>
          </cell>
          <cell r="J64">
            <v>10000</v>
          </cell>
          <cell r="K64">
            <v>10000</v>
          </cell>
          <cell r="L64">
            <v>10000</v>
          </cell>
          <cell r="M64">
            <v>10000</v>
          </cell>
          <cell r="N64">
            <v>10000</v>
          </cell>
          <cell r="O64">
            <v>10000</v>
          </cell>
        </row>
        <row r="65">
          <cell r="A65" t="str">
            <v>342.4101.04</v>
          </cell>
          <cell r="B65" t="str">
            <v>D07.1 Gelijke Kansen</v>
          </cell>
          <cell r="C65" t="str">
            <v>6148 Passende Plek</v>
          </cell>
          <cell r="D65" t="str">
            <v>7.1.1.4 Passende Plek</v>
          </cell>
          <cell r="E65" t="str">
            <v>Organiseren van extra ondersteuning en aanbod waar nodig</v>
          </cell>
          <cell r="F65" t="str">
            <v>Als verbinder tussen gelijke kansen en aansluiting onderwijs – arbeidsmarkt</v>
          </cell>
          <cell r="G65" t="str">
            <v>7141001</v>
          </cell>
          <cell r="H65" t="str">
            <v>Zorg 0 - 12 jaar</v>
          </cell>
          <cell r="I65">
            <v>105000</v>
          </cell>
          <cell r="J65">
            <v>421250</v>
          </cell>
          <cell r="K65">
            <v>421250</v>
          </cell>
          <cell r="L65">
            <v>421250</v>
          </cell>
          <cell r="M65">
            <v>421250</v>
          </cell>
          <cell r="N65">
            <v>421250</v>
          </cell>
          <cell r="O65">
            <v>421250</v>
          </cell>
        </row>
        <row r="66">
          <cell r="A66" t="str">
            <v>342.5101.04</v>
          </cell>
          <cell r="B66" t="str">
            <v>D07.1 Gelijke Kansen</v>
          </cell>
          <cell r="C66" t="str">
            <v>6148 Passende Plek</v>
          </cell>
          <cell r="D66" t="str">
            <v>7.1.1.4 Passende Plek</v>
          </cell>
          <cell r="E66" t="str">
            <v>Organiseren van extra ondersteuning en aanbod waar nodig</v>
          </cell>
          <cell r="F66" t="str">
            <v>Bijdrage samenwerkingsverband</v>
          </cell>
          <cell r="G66" t="str">
            <v>7151001</v>
          </cell>
          <cell r="H66" t="str">
            <v>Zorg 12 - 23 jaar</v>
          </cell>
          <cell r="I66">
            <v>-400000</v>
          </cell>
          <cell r="J66">
            <v>-411884</v>
          </cell>
          <cell r="K66">
            <v>-411884</v>
          </cell>
          <cell r="L66">
            <v>-411884</v>
          </cell>
          <cell r="M66">
            <v>-411884</v>
          </cell>
          <cell r="N66">
            <v>-411884</v>
          </cell>
          <cell r="O66">
            <v>-411884</v>
          </cell>
        </row>
        <row r="67">
          <cell r="A67" t="str">
            <v>342.5101.01</v>
          </cell>
          <cell r="B67" t="str">
            <v>D07.1 Gelijke Kansen</v>
          </cell>
          <cell r="C67" t="str">
            <v>6148 Passende Plek</v>
          </cell>
          <cell r="D67" t="str">
            <v>7.1.1.4 Passende Plek</v>
          </cell>
          <cell r="E67" t="str">
            <v>Organiseren van extra ondersteuning en aanbod waar nodig</v>
          </cell>
          <cell r="F67" t="str">
            <v>Inzet buurtteams</v>
          </cell>
          <cell r="G67" t="str">
            <v>7151001</v>
          </cell>
          <cell r="H67" t="str">
            <v>Zorg 12 - 23 jaar</v>
          </cell>
          <cell r="I67">
            <v>840043</v>
          </cell>
          <cell r="J67">
            <v>896839</v>
          </cell>
          <cell r="K67">
            <v>896839</v>
          </cell>
          <cell r="L67">
            <v>896839</v>
          </cell>
          <cell r="M67">
            <v>896839</v>
          </cell>
          <cell r="N67">
            <v>896839</v>
          </cell>
          <cell r="O67">
            <v>896839</v>
          </cell>
        </row>
        <row r="68">
          <cell r="A68" t="str">
            <v>342.5303.01</v>
          </cell>
          <cell r="B68" t="str">
            <v>D07.1 Gelijke Kansen</v>
          </cell>
          <cell r="C68" t="str">
            <v>6148 Passende Plek</v>
          </cell>
          <cell r="D68" t="str">
            <v>7.1.1.4 Passende Plek</v>
          </cell>
          <cell r="E68" t="str">
            <v>Organiseren van extra ondersteuning en aanbod waar nodig</v>
          </cell>
          <cell r="F68" t="str">
            <v>Kwetsbare jongeren</v>
          </cell>
          <cell r="G68" t="str">
            <v>7153001</v>
          </cell>
          <cell r="H68" t="str">
            <v>Schoolloopbaan 12 - 23 jaar</v>
          </cell>
          <cell r="I68">
            <v>414376</v>
          </cell>
          <cell r="J68">
            <v>0</v>
          </cell>
          <cell r="K68">
            <v>0</v>
          </cell>
          <cell r="L68">
            <v>0</v>
          </cell>
          <cell r="M68">
            <v>0</v>
          </cell>
          <cell r="N68">
            <v>0</v>
          </cell>
          <cell r="O68">
            <v>0</v>
          </cell>
        </row>
        <row r="69">
          <cell r="A69" t="str">
            <v>342.5303.02</v>
          </cell>
          <cell r="B69" t="str">
            <v>D07.1 Gelijke Kansen</v>
          </cell>
          <cell r="C69" t="str">
            <v>6148 Passende Plek</v>
          </cell>
          <cell r="D69" t="str">
            <v>7.1.1.4 Passende Plek</v>
          </cell>
          <cell r="E69" t="str">
            <v>Organiseren van extra ondersteuning en aanbod waar nodig</v>
          </cell>
          <cell r="F69" t="str">
            <v>Kwetsbare jongeren</v>
          </cell>
          <cell r="G69" t="str">
            <v>7153001</v>
          </cell>
          <cell r="H69" t="str">
            <v>Schoolloopbaan 12 - 23 jaar</v>
          </cell>
          <cell r="I69">
            <v>261000</v>
          </cell>
          <cell r="J69">
            <v>261000</v>
          </cell>
          <cell r="K69">
            <v>261000</v>
          </cell>
          <cell r="L69">
            <v>261000</v>
          </cell>
          <cell r="M69">
            <v>261000</v>
          </cell>
          <cell r="N69">
            <v>261000</v>
          </cell>
          <cell r="O69">
            <v>261000</v>
          </cell>
        </row>
        <row r="70">
          <cell r="A70" t="str">
            <v>342.5303.04</v>
          </cell>
          <cell r="B70" t="str">
            <v>D07.1 Gelijke Kansen</v>
          </cell>
          <cell r="C70" t="str">
            <v>6148 Passende Plek</v>
          </cell>
          <cell r="D70" t="str">
            <v>7.1.1.4 Passende Plek</v>
          </cell>
          <cell r="E70" t="str">
            <v>Organiseren van extra ondersteuning en aanbod waar nodig</v>
          </cell>
          <cell r="F70" t="str">
            <v>Kwetsbare jongeren</v>
          </cell>
          <cell r="G70" t="str">
            <v>7153001</v>
          </cell>
          <cell r="H70" t="str">
            <v>Schoolloopbaan 12 - 23 jaar</v>
          </cell>
          <cell r="I70">
            <v>125360</v>
          </cell>
          <cell r="J70">
            <v>238500</v>
          </cell>
          <cell r="K70">
            <v>519000</v>
          </cell>
          <cell r="L70">
            <v>519000</v>
          </cell>
          <cell r="M70">
            <v>519000</v>
          </cell>
          <cell r="N70">
            <v>519000</v>
          </cell>
          <cell r="O70">
            <v>519000</v>
          </cell>
        </row>
        <row r="71">
          <cell r="A71" t="str">
            <v>342.5303.11</v>
          </cell>
          <cell r="B71" t="str">
            <v>D07.1 Gelijke Kansen</v>
          </cell>
          <cell r="C71" t="str">
            <v>6148 Passende Plek</v>
          </cell>
          <cell r="D71" t="str">
            <v>7.1.1.4 Passende Plek</v>
          </cell>
          <cell r="E71" t="str">
            <v>Organiseren van extra ondersteuning en aanbod waar nodig</v>
          </cell>
          <cell r="F71" t="str">
            <v>Kwetsbare jongeren</v>
          </cell>
          <cell r="G71" t="str">
            <v>7153001</v>
          </cell>
          <cell r="H71" t="str">
            <v>Schoolloopbaan 12 - 23 jaar</v>
          </cell>
          <cell r="I71">
            <v>259304</v>
          </cell>
          <cell r="J71">
            <v>490000</v>
          </cell>
          <cell r="K71">
            <v>400000</v>
          </cell>
          <cell r="L71">
            <v>400000</v>
          </cell>
          <cell r="M71">
            <v>400000</v>
          </cell>
          <cell r="N71">
            <v>400000</v>
          </cell>
          <cell r="O71">
            <v>400000</v>
          </cell>
        </row>
        <row r="72">
          <cell r="A72" t="str">
            <v>342.5303.12</v>
          </cell>
          <cell r="B72" t="str">
            <v>D07.1 Gelijke Kansen</v>
          </cell>
          <cell r="C72" t="str">
            <v>6148 Passende Plek</v>
          </cell>
          <cell r="D72" t="str">
            <v>7.1.1.4 Passende Plek</v>
          </cell>
          <cell r="E72" t="str">
            <v>Organiseren van extra ondersteuning en aanbod waar nodig</v>
          </cell>
          <cell r="F72" t="str">
            <v>Kwetsbare jongeren</v>
          </cell>
          <cell r="G72" t="str">
            <v>7153001</v>
          </cell>
          <cell r="H72" t="str">
            <v>Schoolloopbaan 12 - 23 jaar</v>
          </cell>
          <cell r="J72">
            <v>0</v>
          </cell>
          <cell r="K72">
            <v>30000</v>
          </cell>
          <cell r="L72">
            <v>30000</v>
          </cell>
          <cell r="M72">
            <v>30000</v>
          </cell>
          <cell r="N72">
            <v>30000</v>
          </cell>
          <cell r="O72">
            <v>30000</v>
          </cell>
        </row>
        <row r="73">
          <cell r="A73" t="str">
            <v>342.5303.12.99.002</v>
          </cell>
          <cell r="B73" t="str">
            <v>D07.1 Gelijke Kansen</v>
          </cell>
          <cell r="C73" t="str">
            <v>6148 Passende Plek</v>
          </cell>
          <cell r="D73" t="str">
            <v>7.1.1.4 Passende Plek</v>
          </cell>
          <cell r="E73" t="str">
            <v>Organiseren van extra ondersteuning en aanbod waar nodig</v>
          </cell>
          <cell r="F73" t="str">
            <v>Kwetsbare jongeren</v>
          </cell>
          <cell r="G73" t="str">
            <v>7153001</v>
          </cell>
          <cell r="H73" t="str">
            <v>Schoolloopbaan 12 - 23 jaar</v>
          </cell>
        </row>
        <row r="74">
          <cell r="A74" t="str">
            <v>342.5303.13</v>
          </cell>
          <cell r="B74" t="str">
            <v>D07.1 Gelijke Kansen</v>
          </cell>
          <cell r="C74" t="str">
            <v>6148 Passende Plek</v>
          </cell>
          <cell r="D74" t="str">
            <v>7.1.1.4 Passende Plek</v>
          </cell>
          <cell r="E74" t="str">
            <v>Organiseren van extra ondersteuning en aanbod waar nodig</v>
          </cell>
          <cell r="F74" t="str">
            <v>Kwetsbare jongeren</v>
          </cell>
          <cell r="G74" t="str">
            <v>7153001</v>
          </cell>
          <cell r="H74" t="str">
            <v>Schoolloopbaan 12 - 23 jaar</v>
          </cell>
          <cell r="I74">
            <v>39960</v>
          </cell>
          <cell r="J74">
            <v>0</v>
          </cell>
          <cell r="K74">
            <v>0</v>
          </cell>
          <cell r="L74">
            <v>0</v>
          </cell>
          <cell r="M74">
            <v>0</v>
          </cell>
          <cell r="N74">
            <v>0</v>
          </cell>
          <cell r="O74">
            <v>0</v>
          </cell>
        </row>
        <row r="75">
          <cell r="A75" t="str">
            <v>342.5303.14</v>
          </cell>
          <cell r="B75" t="str">
            <v>D07.1 Gelijke Kansen</v>
          </cell>
          <cell r="C75" t="str">
            <v>6148 Passende Plek</v>
          </cell>
          <cell r="D75" t="str">
            <v>7.1.1.4 Passende Plek</v>
          </cell>
          <cell r="E75" t="str">
            <v>Organiseren van extra ondersteuning en aanbod waar nodig</v>
          </cell>
          <cell r="F75" t="str">
            <v>Kwetsbare jongeren</v>
          </cell>
          <cell r="G75" t="str">
            <v>7153001</v>
          </cell>
          <cell r="H75" t="str">
            <v>Schoolloopbaan 12 - 23 jaar</v>
          </cell>
          <cell r="J75">
            <v>1314</v>
          </cell>
          <cell r="K75">
            <v>1314</v>
          </cell>
          <cell r="L75">
            <v>1314</v>
          </cell>
          <cell r="M75">
            <v>1314</v>
          </cell>
          <cell r="N75">
            <v>1314</v>
          </cell>
          <cell r="O75">
            <v>1314</v>
          </cell>
        </row>
        <row r="76">
          <cell r="A76" t="str">
            <v>342.5101.03</v>
          </cell>
          <cell r="B76" t="str">
            <v>D07.1 Gelijke Kansen</v>
          </cell>
          <cell r="C76" t="str">
            <v>6148 Passende Plek</v>
          </cell>
          <cell r="D76" t="str">
            <v>7.1.1.4 Passende Plek</v>
          </cell>
          <cell r="E76" t="str">
            <v>Organiseren van extra ondersteuning en aanbod waar nodig</v>
          </cell>
          <cell r="F76" t="str">
            <v>OPDC</v>
          </cell>
          <cell r="G76" t="str">
            <v>7151001</v>
          </cell>
          <cell r="H76" t="str">
            <v>Zorg 12 - 23 jaar</v>
          </cell>
          <cell r="I76">
            <v>580000</v>
          </cell>
          <cell r="J76">
            <v>621734</v>
          </cell>
          <cell r="K76">
            <v>621734</v>
          </cell>
          <cell r="L76">
            <v>621734</v>
          </cell>
          <cell r="M76">
            <v>621734</v>
          </cell>
          <cell r="N76">
            <v>621734</v>
          </cell>
          <cell r="O76">
            <v>621734</v>
          </cell>
        </row>
        <row r="77">
          <cell r="A77" t="str">
            <v>342.5101.02</v>
          </cell>
          <cell r="B77" t="str">
            <v>D07.1 Gelijke Kansen</v>
          </cell>
          <cell r="C77" t="str">
            <v>6148 Passende Plek</v>
          </cell>
          <cell r="D77" t="str">
            <v>7.1.1.4 Passende Plek</v>
          </cell>
          <cell r="E77" t="str">
            <v>Organiseren van extra ondersteuning en aanbod waar nodig</v>
          </cell>
          <cell r="F77" t="str">
            <v>Overige Posten</v>
          </cell>
          <cell r="G77" t="str">
            <v>7151001</v>
          </cell>
          <cell r="H77" t="str">
            <v>Zorg 12 - 23 jaar</v>
          </cell>
          <cell r="I77">
            <v>81600</v>
          </cell>
          <cell r="J77">
            <v>0</v>
          </cell>
          <cell r="K77">
            <v>0</v>
          </cell>
          <cell r="L77">
            <v>0</v>
          </cell>
          <cell r="M77">
            <v>0</v>
          </cell>
          <cell r="N77">
            <v>0</v>
          </cell>
          <cell r="O77">
            <v>0</v>
          </cell>
        </row>
        <row r="78">
          <cell r="A78" t="str">
            <v>342.5101.05</v>
          </cell>
          <cell r="B78" t="str">
            <v>D07.1 Gelijke Kansen</v>
          </cell>
          <cell r="C78" t="str">
            <v>6148 Passende Plek</v>
          </cell>
          <cell r="D78" t="str">
            <v>7.1.1.4 Passende Plek</v>
          </cell>
          <cell r="E78" t="str">
            <v>Organiseren van extra ondersteuning en aanbod waar nodig</v>
          </cell>
          <cell r="F78" t="str">
            <v>Overige Posten</v>
          </cell>
          <cell r="G78" t="str">
            <v>7151001</v>
          </cell>
          <cell r="H78" t="str">
            <v>Zorg 12 - 23 jaar</v>
          </cell>
          <cell r="I78">
            <v>107328</v>
          </cell>
          <cell r="J78">
            <v>0</v>
          </cell>
          <cell r="K78">
            <v>0</v>
          </cell>
          <cell r="L78">
            <v>0</v>
          </cell>
          <cell r="M78">
            <v>0</v>
          </cell>
          <cell r="N78">
            <v>0</v>
          </cell>
          <cell r="O78">
            <v>0</v>
          </cell>
        </row>
        <row r="79">
          <cell r="A79" t="str">
            <v>342.5101.06</v>
          </cell>
          <cell r="B79" t="str">
            <v>D07.1 Gelijke Kansen</v>
          </cell>
          <cell r="C79" t="str">
            <v>6148 Passende Plek</v>
          </cell>
          <cell r="D79" t="str">
            <v>7.1.1.4 Passende Plek</v>
          </cell>
          <cell r="E79" t="str">
            <v>Organiseren van extra ondersteuning en aanbod waar nodig</v>
          </cell>
          <cell r="F79" t="str">
            <v>Overige Posten</v>
          </cell>
          <cell r="G79" t="str">
            <v>7151001</v>
          </cell>
          <cell r="H79" t="str">
            <v>Zorg 12 - 23 jaar</v>
          </cell>
          <cell r="I79">
            <v>100000</v>
          </cell>
          <cell r="J79">
            <v>25000</v>
          </cell>
          <cell r="K79">
            <v>25000</v>
          </cell>
          <cell r="L79">
            <v>25000</v>
          </cell>
          <cell r="M79">
            <v>25000</v>
          </cell>
          <cell r="N79">
            <v>25000</v>
          </cell>
          <cell r="O79">
            <v>25000</v>
          </cell>
        </row>
        <row r="80">
          <cell r="A80" t="str">
            <v>342.4101.06</v>
          </cell>
          <cell r="B80" t="str">
            <v>D07.1 Gelijke Kansen</v>
          </cell>
          <cell r="C80" t="str">
            <v>6148 Passende Plek</v>
          </cell>
          <cell r="D80" t="str">
            <v>7.1.1.4 Passende Plek</v>
          </cell>
          <cell r="E80" t="str">
            <v>Organiseren van extra ondersteuning en aanbod waar nodig</v>
          </cell>
          <cell r="F80" t="str">
            <v>Passend onderwijs in aansluiting op zorg voor Jeugd van 0-23 jaar</v>
          </cell>
          <cell r="G80" t="str">
            <v>7141001</v>
          </cell>
          <cell r="H80" t="str">
            <v>Zorg 0 - 12 jaar</v>
          </cell>
          <cell r="I80">
            <v>311000</v>
          </cell>
          <cell r="J80">
            <v>0</v>
          </cell>
          <cell r="K80">
            <v>0</v>
          </cell>
          <cell r="L80">
            <v>0</v>
          </cell>
          <cell r="M80">
            <v>0</v>
          </cell>
          <cell r="N80">
            <v>0</v>
          </cell>
          <cell r="O80">
            <v>0</v>
          </cell>
        </row>
        <row r="81">
          <cell r="A81" t="str">
            <v>342.5305.01</v>
          </cell>
          <cell r="B81" t="str">
            <v>D07.1 Gelijke Kansen</v>
          </cell>
          <cell r="C81" t="str">
            <v>6148 Passende Plek</v>
          </cell>
          <cell r="D81" t="str">
            <v>7.1.1.4 Passende Plek</v>
          </cell>
          <cell r="E81" t="str">
            <v>Organiseren van extra ondersteuning en aanbod waar nodig</v>
          </cell>
          <cell r="F81" t="str">
            <v>Regionale Aanpak VSV (SchoolWerkt-agenda)</v>
          </cell>
          <cell r="G81" t="str">
            <v>7153001</v>
          </cell>
          <cell r="H81" t="str">
            <v>Schoolloopbaan 12 - 23 jaar</v>
          </cell>
          <cell r="I81">
            <v>1277000</v>
          </cell>
          <cell r="J81">
            <v>965571</v>
          </cell>
          <cell r="K81">
            <v>965571</v>
          </cell>
          <cell r="L81">
            <v>965571</v>
          </cell>
          <cell r="M81">
            <v>965571</v>
          </cell>
          <cell r="N81">
            <v>965571</v>
          </cell>
          <cell r="O81">
            <v>965571</v>
          </cell>
        </row>
        <row r="82">
          <cell r="A82" t="str">
            <v>342.5305.02</v>
          </cell>
          <cell r="B82" t="str">
            <v>D07.1 Gelijke Kansen</v>
          </cell>
          <cell r="C82" t="str">
            <v>6148 Passende Plek</v>
          </cell>
          <cell r="D82" t="str">
            <v>7.1.1.4 Passende Plek</v>
          </cell>
          <cell r="E82" t="str">
            <v>Organiseren van extra ondersteuning en aanbod waar nodig</v>
          </cell>
          <cell r="F82" t="str">
            <v>Regionale Aanpak VSV (SchoolWerkt-agenda)</v>
          </cell>
          <cell r="G82" t="str">
            <v>7153001</v>
          </cell>
          <cell r="H82" t="str">
            <v>Schoolloopbaan 12 - 23 jaar</v>
          </cell>
        </row>
        <row r="83">
          <cell r="A83" t="str">
            <v>342.5302.01</v>
          </cell>
          <cell r="B83" t="str">
            <v>D07.1 Gelijke Kansen</v>
          </cell>
          <cell r="C83" t="str">
            <v>6148 Passende Plek</v>
          </cell>
          <cell r="D83" t="str">
            <v>7.1.1.4 Passende Plek</v>
          </cell>
          <cell r="E83" t="str">
            <v>Organiseren van extra ondersteuning en aanbod waar nodig</v>
          </cell>
          <cell r="F83" t="str">
            <v>Regionale RMC-middelen 16-23</v>
          </cell>
          <cell r="G83" t="str">
            <v>7153001</v>
          </cell>
          <cell r="H83" t="str">
            <v>Schoolloopbaan 12 - 23 jaar</v>
          </cell>
          <cell r="I83">
            <v>1082000</v>
          </cell>
          <cell r="J83">
            <v>1161208</v>
          </cell>
          <cell r="K83">
            <v>1186145</v>
          </cell>
          <cell r="L83">
            <v>1186145</v>
          </cell>
          <cell r="M83">
            <v>1186145</v>
          </cell>
          <cell r="N83">
            <v>1186145</v>
          </cell>
          <cell r="O83">
            <v>1186145</v>
          </cell>
        </row>
        <row r="84">
          <cell r="A84" t="str">
            <v>342.5302.11</v>
          </cell>
          <cell r="B84" t="str">
            <v>D07.1 Gelijke Kansen</v>
          </cell>
          <cell r="C84" t="str">
            <v>6148 Passende Plek</v>
          </cell>
          <cell r="D84" t="str">
            <v>7.1.1.4 Passende Plek</v>
          </cell>
          <cell r="E84" t="str">
            <v>Organiseren van extra ondersteuning en aanbod waar nodig</v>
          </cell>
          <cell r="F84" t="str">
            <v>Regionale RMC-middelen 16-23</v>
          </cell>
          <cell r="G84" t="str">
            <v>7153001</v>
          </cell>
          <cell r="H84" t="str">
            <v>Schoolloopbaan 12 - 23 jaar</v>
          </cell>
          <cell r="J84">
            <v>436937</v>
          </cell>
          <cell r="K84">
            <v>450000</v>
          </cell>
          <cell r="L84">
            <v>450000</v>
          </cell>
          <cell r="M84">
            <v>450000</v>
          </cell>
          <cell r="N84">
            <v>450000</v>
          </cell>
          <cell r="O84">
            <v>450000</v>
          </cell>
        </row>
        <row r="85">
          <cell r="A85" t="str">
            <v>342.5304.01</v>
          </cell>
          <cell r="B85" t="str">
            <v>D07.2 Utrecht Leert!</v>
          </cell>
          <cell r="C85" t="str">
            <v>6149 Utrecht Leert!</v>
          </cell>
          <cell r="D85" t="str">
            <v>7.2.1.1 Utrecht Leert!</v>
          </cell>
          <cell r="E85" t="str">
            <v>Aantrekken en behouden van nieuw onderwijstalent</v>
          </cell>
          <cell r="F85" t="str">
            <v>Onderwijsimpuls</v>
          </cell>
          <cell r="G85" t="str">
            <v>7153001</v>
          </cell>
          <cell r="H85" t="str">
            <v>Schoolloopbaan 12 - 23 jaar</v>
          </cell>
          <cell r="I85">
            <v>1225000</v>
          </cell>
          <cell r="J85">
            <v>1225000</v>
          </cell>
          <cell r="K85">
            <v>1225000</v>
          </cell>
          <cell r="L85">
            <v>1225000</v>
          </cell>
          <cell r="M85">
            <v>1225000</v>
          </cell>
          <cell r="N85">
            <v>1225000</v>
          </cell>
          <cell r="O85">
            <v>1225000</v>
          </cell>
        </row>
        <row r="86">
          <cell r="A86" t="str">
            <v>342.5304.11</v>
          </cell>
          <cell r="B86" t="str">
            <v>D07.2 Utrecht Leert!</v>
          </cell>
          <cell r="C86" t="str">
            <v>6149 Utrecht Leert!</v>
          </cell>
          <cell r="D86" t="str">
            <v>7.2.1.1 Utrecht Leert!</v>
          </cell>
          <cell r="E86" t="str">
            <v>Aantrekken en behouden van nieuw onderwijstalent</v>
          </cell>
          <cell r="F86" t="str">
            <v>Onderwijsimpuls</v>
          </cell>
          <cell r="G86" t="str">
            <v>7153001</v>
          </cell>
          <cell r="H86" t="str">
            <v>Schoolloopbaan 12 - 23 jaar</v>
          </cell>
          <cell r="J86">
            <v>15000</v>
          </cell>
          <cell r="K86">
            <v>15000</v>
          </cell>
          <cell r="L86">
            <v>15000</v>
          </cell>
          <cell r="M86">
            <v>15000</v>
          </cell>
          <cell r="N86">
            <v>15000</v>
          </cell>
          <cell r="O86">
            <v>15000</v>
          </cell>
        </row>
        <row r="87">
          <cell r="A87" t="str">
            <v>342.5302.16</v>
          </cell>
          <cell r="B87" t="str">
            <v>D07.1 Gelijke Kansen</v>
          </cell>
          <cell r="C87" t="str">
            <v>6148 Passende Plek</v>
          </cell>
          <cell r="D87" t="str">
            <v>7.1.1.4 Passende Plek</v>
          </cell>
          <cell r="E87" t="str">
            <v>Organiseren van extra ondersteuning en aanbod waar nodig</v>
          </cell>
          <cell r="F87" t="str">
            <v>Regionale RMC-middelen 16-23</v>
          </cell>
          <cell r="G87" t="str">
            <v>7153001</v>
          </cell>
          <cell r="H87" t="str">
            <v>Schoolloopbaan 12 - 23 jaar</v>
          </cell>
          <cell r="J87">
            <v>48000</v>
          </cell>
          <cell r="K87">
            <v>10000</v>
          </cell>
          <cell r="L87">
            <v>10000</v>
          </cell>
          <cell r="M87">
            <v>10000</v>
          </cell>
          <cell r="N87">
            <v>10000</v>
          </cell>
          <cell r="O87">
            <v>10000</v>
          </cell>
        </row>
        <row r="88">
          <cell r="A88" t="str">
            <v>342.4101.01</v>
          </cell>
          <cell r="B88" t="str">
            <v>D07.1 Gelijke Kansen</v>
          </cell>
          <cell r="C88" t="str">
            <v>6148 Passende Plek</v>
          </cell>
          <cell r="D88" t="str">
            <v>7.1.1.4 Passende Plek</v>
          </cell>
          <cell r="E88" t="str">
            <v>Organiseren van extra ondersteuning en aanbod waar nodig</v>
          </cell>
          <cell r="F88" t="str">
            <v>SMW - PO</v>
          </cell>
          <cell r="G88" t="str">
            <v>7141001</v>
          </cell>
          <cell r="H88" t="str">
            <v>Zorg 0 - 12 jaar</v>
          </cell>
          <cell r="I88">
            <v>1264000</v>
          </cell>
          <cell r="J88">
            <v>1330307</v>
          </cell>
          <cell r="K88">
            <v>1330307</v>
          </cell>
          <cell r="L88">
            <v>1330307</v>
          </cell>
          <cell r="M88">
            <v>1330307</v>
          </cell>
          <cell r="N88">
            <v>1330307</v>
          </cell>
          <cell r="O88">
            <v>1330307</v>
          </cell>
        </row>
        <row r="89">
          <cell r="A89" t="str">
            <v>342.5306.01</v>
          </cell>
          <cell r="B89" t="str">
            <v>D07.4 Aansluiting Onderwijs- Arbeidsmarkt</v>
          </cell>
          <cell r="C89" t="str">
            <v>6154 Aansluiting Onderwijs- Arbeidsmarkt</v>
          </cell>
          <cell r="D89" t="str">
            <v>7.4.1.1 Aansluiting Onderwijs- Arbeidsmarkt</v>
          </cell>
          <cell r="E89" t="str">
            <v xml:space="preserve">Verkleinen van de mismatch tussen onderwijs en arbeidsmarkt </v>
          </cell>
          <cell r="F89" t="str">
            <v>MBO Actieplan als instrument</v>
          </cell>
          <cell r="G89" t="str">
            <v>7153001</v>
          </cell>
          <cell r="H89" t="str">
            <v>Schoolloopbaan 12 - 23 jaar</v>
          </cell>
          <cell r="I89">
            <v>450000</v>
          </cell>
          <cell r="J89">
            <v>233330</v>
          </cell>
          <cell r="K89">
            <v>400000</v>
          </cell>
          <cell r="L89">
            <v>266670</v>
          </cell>
          <cell r="M89">
            <v>0</v>
          </cell>
          <cell r="N89">
            <v>0</v>
          </cell>
          <cell r="O89">
            <v>0</v>
          </cell>
        </row>
        <row r="90">
          <cell r="A90" t="str">
            <v>342.5306.02</v>
          </cell>
          <cell r="B90" t="str">
            <v>D07.4 Aansluiting Onderwijs- Arbeidsmarkt</v>
          </cell>
          <cell r="C90" t="str">
            <v>6154 Aansluiting Onderwijs- Arbeidsmarkt</v>
          </cell>
          <cell r="D90" t="str">
            <v>7.4.1.1 Aansluiting Onderwijs- Arbeidsmarkt</v>
          </cell>
          <cell r="E90" t="str">
            <v xml:space="preserve">Verkleinen van de mismatch tussen onderwijs en arbeidsmarkt </v>
          </cell>
          <cell r="F90" t="str">
            <v>MBO Actieplan als instrument</v>
          </cell>
          <cell r="G90" t="str">
            <v>7153001</v>
          </cell>
          <cell r="H90" t="str">
            <v>Schoolloopbaan 12 - 23 jaar</v>
          </cell>
          <cell r="I90">
            <v>500000</v>
          </cell>
          <cell r="J90">
            <v>500000</v>
          </cell>
          <cell r="K90">
            <v>500000</v>
          </cell>
          <cell r="L90">
            <v>0</v>
          </cell>
          <cell r="M90">
            <v>0</v>
          </cell>
          <cell r="N90">
            <v>0</v>
          </cell>
          <cell r="O90">
            <v>0</v>
          </cell>
        </row>
      </sheetData>
      <sheetData sheetId="2"/>
      <sheetData sheetId="3">
        <row r="1">
          <cell r="A1" t="str">
            <v>WORDT</v>
          </cell>
        </row>
      </sheetData>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noord010\AppData\Local\Microsoft\Windows\INetCache\Content.Outlook\QJ62JVK8\Subsidiestaat%202024%20Definitief%20(bij%20VJN)%2021-3-2023.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ensink, Hanneke" refreshedDate="45006.709468865738" createdVersion="6" refreshedVersion="8" minRefreshableVersion="3" recordCount="149" xr:uid="{75DAE974-7582-499F-9183-7D86BD5FD5C0}">
  <cacheSource type="worksheet">
    <worksheetSource ref="A1:K150" sheet="Brontabel" r:id="rId2"/>
  </cacheSource>
  <cacheFields count="11">
    <cacheField name="Programma" numFmtId="0">
      <sharedItems containsBlank="1" count="16">
        <s v="Bereikbaarheid"/>
        <s v="Bewoners en Bestuur"/>
        <s v="Cultuur"/>
        <s v="Duurzaamheid"/>
        <s v="Economie &amp; Werkgelegenheid voor iedereen"/>
        <s v="Ondersteuning op maat"/>
        <s v="Onderwijs"/>
        <s v="Openbare ruimte en groen"/>
        <s v="Ruimtelijke ontwikkeling, Wonen en Erfgoed"/>
        <s v="Samenleving en sport"/>
        <s v="Veiligheid"/>
        <s v="Volksgezondheid"/>
        <s v="Werk en inkomen"/>
        <m u="1"/>
        <s v="Maatschappelijke ondersteuning" u="1"/>
        <s v="Stedelijke Ontwikkeling" u="1"/>
      </sharedItems>
    </cacheField>
    <cacheField name="Nr." numFmtId="0">
      <sharedItems containsSemiMixedTypes="0" containsString="0" containsNumber="1" containsInteger="1" minValue="1" maxValue="13"/>
    </cacheField>
    <cacheField name="Prestatiedoelstelling/deelprogramma" numFmtId="0">
      <sharedItems/>
    </cacheField>
    <cacheField name="Subsidiedoelstelling" numFmtId="0">
      <sharedItems/>
    </cacheField>
    <cacheField name="Subsidieregeling" numFmtId="0">
      <sharedItems/>
    </cacheField>
    <cacheField name="Hoofddoelstelling" numFmtId="0">
      <sharedItems containsBlank="1" count="230">
        <s v="Duurzame stadsdistributie innovatie en onderzoek (*4)"/>
        <s v="Terugdringen van emissies door houtstook"/>
        <s v="ROM Regio Utrecht BV (*1)"/>
        <s v="Volksfeesten"/>
        <s v="Initiatievenfonds"/>
        <s v="Cultuurnota 2021-2024"/>
        <s v="Productie en programmering"/>
        <s v="Projecten cultuur"/>
        <s v="Investeringsbijdrage muziekstudio's"/>
        <s v="Amateurkunsteducatie"/>
        <s v="Basissubsidie Amateurkunst"/>
        <s v="Cultuurparticipatie"/>
        <s v="Combinatiefunctionarissen"/>
        <s v="Collectieve aanpak energiemaatregelen"/>
        <s v="Duurzame monumentenadviezen"/>
        <s v="Energieloket Zakelijk Maatschappelijk Vastgoed"/>
        <s v="Energieadvies aan huis en trajectbegeleiding (*4)/Initiatieven Utrechtse Energie"/>
        <s v="Maatschappelijk Vastgoed (*4)"/>
        <s v="Utrecht groen en duurzaam"/>
        <s v="Morgen Mooier Maken"/>
        <s v="Starters en groeiers"/>
        <s v="Starters en groeiers meerjarig (deel A)"/>
        <s v="BIZ Woonboulevard"/>
        <s v="Evenementenfonds"/>
        <s v="Ondernemersfonds Utrecht"/>
        <s v="Subsidieplafond kwetsbare winkelgebieden"/>
        <s v="Subsidieplafond verplaatsing tbv hoofdstructuur"/>
        <s v="Utrecht Science Park (USP)"/>
        <s v="Buurtteams jeugd en gezin (subsidietender Buurtteam Jeugd)"/>
        <s v="Jeugdhulp"/>
        <s v="Samen voor Overvecht (Ondersteuning op maat)"/>
        <s v="Basiszorg daklozen regio Utrecht"/>
        <s v="Versneld Vernieuwen"/>
        <s v="Veilig thuis, Jeugdbescherming en Jeugdreclassering"/>
        <s v="Advies (subsidietender IAC)"/>
        <s v="Buurtteams Sociaal (subsidietender Buurtteam Sociaal)"/>
        <s v="Groepsgewijze activiteiten"/>
        <s v="Informatievoorziening (subsidietender IAC)"/>
        <s v="Onafhankelijke clientondersteuning (subsidietender IAC)"/>
        <s v="Ondersteuning schuldhulpverlening vanuit Informele zorg (subsidietender IAC)"/>
        <s v="Buurtbemiddeling/ aanpak extreme woonoverlast"/>
        <s v="FIOM"/>
        <s v="Sociale prestatie en dagondersteuning"/>
        <s v="Veilig thuis 18+"/>
        <s v="Voorkomen huiselijk geweld"/>
        <s v="Gecombineerde inloopvoorziening voor daklozen"/>
        <s v="Asielzoekers, ongedocumenteerden en vluchtelingen"/>
        <s v="Huisvesting voor uitvoering  voorschoolse educatie"/>
        <s v="Internationale Schakel Klassen (ISK): taal onderwijs voor nieuwkomers (VO) van 12 t/m 18 jaar"/>
        <s v="Onderwijs Ondersteunende Activiteiten"/>
        <s v="Onderwijs ondersteuning talentontwikkeling"/>
        <s v="NPOnderwijs"/>
        <s v="Onderwijs Achterstanden Beleid"/>
        <s v="Taalschool: taal onderwijs voor nieuwkomers van 4 t/m 12 jaar"/>
        <s v="Transitieregeling Voorschoolse educatie"/>
        <s v="Uitvoering Voorschoolse Educatie"/>
        <s v="Uitvoering Voorschoolse educatie plus"/>
        <s v="Verkeersexamen in de wijken"/>
        <s v="Versterken van taal"/>
        <s v="Versterken van taal: Brede school Academie (BSA)"/>
        <s v="Overgang PO naar VO"/>
        <s v="Bibliotheek Utrecht"/>
        <s v="Burgerschap PO"/>
        <s v="Burgerschap VO"/>
        <s v="Combinatiefuncties brede school voortgezet onderwijs"/>
        <s v="Cultuureducatie (onderwijs)"/>
        <s v="Talentontwikkeling en combinatiefuncties brede school primair onderwijs"/>
        <s v="Talentontwikkeling voortgezet onderwijs"/>
        <s v="Ondersteuning peuter bij overgang naar primair onderwijs"/>
        <s v="OPDC Utrecht"/>
        <s v="Schoolmaatschappelijk werk PO (subsidietender Buurtteam Jeugd)"/>
        <s v="Schoolmaatschappelijk werk VO (subsidietender Buurtteam Jeugd)"/>
        <s v="VSV Regionaal"/>
        <s v="VSV stad inclusief loopbaanoriëntatie PO-VO en overgang VO-MBO"/>
        <s v="Ondersteunend personeel primair onderwijs (voorheen conciërges)"/>
        <s v="Onderwijsimpuls voor toekomstbestendig onderwijs"/>
        <s v="Utrecht Leert!"/>
        <s v="Voldoende Stage- en leerwerkplekken"/>
        <s v="Sterk MBO Utrecht"/>
        <s v="Herstel kelders wervengebied"/>
        <s v="Groene daken"/>
        <s v="Watervriendelijk Maatschappelijk vastgoed"/>
        <s v="Dierenweides"/>
        <s v="Lesgeven in een grootstedelijke context"/>
        <s v="Ruimtelijke plannen"/>
        <s v="Doelgroepen"/>
        <s v="Toevoegen Woonruimte"/>
        <s v="Exploitatie Domunder"/>
        <s v="Publieksbereik Erfgoed "/>
        <s v="Ambulant jongerenwerk"/>
        <s v="Jongeren, relaties en seksualiteit"/>
        <s v="Belangenbehartiging en Informatievoorziening (jeugd)"/>
        <s v="Jeugdhulp meedoen (subsidietender Sport)"/>
        <s v="Sociale prestatie en dagondersteuning (jeugd)"/>
        <s v="Beheerde speeltuinen"/>
        <s v="Belangenbehartiging en informatievoorziening"/>
        <s v="Brugfunctie - nadere regel vrijwillige inzet voor elkaar"/>
        <s v="Kinder- en jongerenwerk MO"/>
        <s v="Laaggeletterdheid / taal en digitale vaardigheden - nadere regel vrijwillige inzet voor elkaar"/>
        <s v="Nadere regel basisvoorziening ondersteuning mantelzorgers"/>
        <s v="Nadere regel basisvoorziening vrijwilligersondersteuning"/>
        <s v="NT2 voor volwassenen"/>
        <s v="Sociaal makelaarschap"/>
        <s v="Stimuleren vrijwilligerswerk"/>
        <s v="Taal en digitale vaardigheden - nadere regel vrijwillige inzet voor elkaar"/>
        <s v="Zorg voor elkaar - nadere regel vrijwillige inzet voor elkaar"/>
        <s v="Challenge aangepast sportaanbod sportakkoord "/>
        <s v="Challenge buurtsportcoach sportakkoord"/>
        <s v="Challenge samenwerking sportakkoord"/>
        <s v="Challenge sportaanbieders sportakkoord"/>
        <s v="Grootschalige schoolsportevenementen"/>
        <s v="Grotere sportdeelname van kinderen"/>
        <s v="Sport, bewegen en verenigingsondersteuning"/>
        <s v="Sport, bewegen en verenigingsondersteuning (topsport)"/>
        <s v="Talentenprogramma's sport"/>
        <s v="Grootschalige sportevenementen"/>
        <s v="Kleinschalige sportevenementen"/>
        <s v="Brugfunctie diversiteit- nadere regel vrijwillige inzet voor elkaar"/>
        <s v="Meldingen van stigmatisering en discriminatie worden adequaat opgevolgd"/>
        <s v="Voorlichting en zichtbaar maken diversiteit"/>
        <s v="Accommodaties  maatschappelijke activiteiten: driehoeksoverleg"/>
        <s v="Welzijnsaccommodaties in zelfbeheer - nadere regel vrijwillige inzet voor elkaar"/>
        <s v="Basisvoorzieningen"/>
        <s v="Tuinen en parken"/>
        <s v="Politie Keurmerk Veilig Wonen"/>
        <s v="Buurtteams jeugd en gezin (veiligheid) (subsidietender Jeugd)"/>
        <s v="Hulpverlening bij ongevallen en rampen"/>
        <s v="Jongerenwerk en veiligheid"/>
        <s v="Ondersteuning aanpak jeugd en veiligheid"/>
        <s v="Preventiekosten bedrijfsovervallen"/>
        <s v="Samen voor Overvecht (Veiligheid)"/>
        <s v="Alcohol en drugs, Voorlichting en educatie"/>
        <s v="Gezonde leefstijl (subsidietender Sport))"/>
        <s v="Heroineverstrekking, Opsporing, Vroegsignalering en Toeleiding OGGZ"/>
        <s v="Prostitutie"/>
        <s v="Samen voor Overvecht (Gezonde wijk)"/>
        <s v="WMO collectieve GGZ preventie"/>
        <s v="Toeleiding naar (bemoei)zorg"/>
        <s v="Loonkostensubsidie (*2)"/>
        <s v="Inkomens- en bestaanszekerheid ondernemers (ondernemer centraal)"/>
        <s v="Plusbonus"/>
        <s v="Samen voor Overvecht (Werk en ondernemerschap)"/>
        <s v="Werkgeverscheque"/>
        <s v="Wet Sociale werkvoorziening (*3)"/>
        <s v="Actieagenda Utrechters Schuldenvrij"/>
        <s v="Omscholing naar toekomstgericht werk"/>
        <s v="Huisvesting voedselbanken"/>
        <s v="Levensgebeurtenissen"/>
        <s v="Versnelling Overvecht Aanpak Sociale Problematiek" u="1"/>
        <m u="1"/>
        <s v="Marketing, promotie en informatievoorziening" u="1"/>
        <s v="Maaltijdservice" u="1"/>
        <s v="Utrecht Science Park" u="1"/>
        <s v="Economic Board Utrecht" u="1"/>
        <s v="Combinatiefuncties onderwijs, activiteiten brede talentontwikkeling en programma Brede Scholen" u="1"/>
        <s v="Buurtnetwerken en wijkinformatiepunten (jeugd)" u="1"/>
        <s v="Buurtteams Sociaal" u="1"/>
        <s v="Versnelling Collectieve Zonne-energieprojecten" u="1"/>
        <s v="Energieadvies aan huis en trajectbegeleiding (*4)" u="1"/>
        <s v="Informatievoorziening" u="1"/>
        <s v="Initiatieven Utrechtse Energie" u="1"/>
        <s v="VSV" u="1"/>
        <s v="Versnelling Collectieve Zonne-energieprojecten (*4)" u="1"/>
        <s v="OPDC De Utrechtse School" u="1"/>
        <s v="Fonds Mismatch Arbeidsmarkt" u="1"/>
        <s v="Stimuleren en faciliteren van vrijwilligerswerk in de stad in alle maatschappelijke sectoren.  " u="1"/>
        <s v="Advies" u="1"/>
        <s v="Utrecht heeft voldoende werkgelegenheid" u="1"/>
        <s v="Verminderen wateroverlast souterrainwoningen Lombok " u="1"/>
        <s v="Duurzaamheidsbonus" u="1"/>
        <s v="Laaggeletterdheid" u="1"/>
        <s v="Buurtnetwerken en wijkinformatiepunten (jeugd) - nadere regel vrijwillige inzet voor elkaar" u="1"/>
        <s v="Utrecht4GlobalGoals" u="1"/>
        <s v="Transformatie brede school academie/ Manon Moonen" u="1"/>
        <s v="Ontwikkelen passend en dekkend onderwijsvoorzieningenaanbod VO" u="1"/>
        <s v="Sportstimulering jeugd" u="1"/>
        <s v="Cultuurnota" u="1"/>
        <s v="Gebiedsontwikkeling nieuwe stijl" u="1"/>
        <s v="Brede School VO – talentontwikkeling en sport op school" u="1"/>
        <s v="Taal en digitale vaardigheden (jeugd) - nadere regel vrijwillige inzet voor elkaar" u="1"/>
        <s v="Kinder- en jongerenwerk" u="1"/>
        <s v="Sportevenementen" u="1"/>
        <s v="Lokaal Economisch Fonds" u="1"/>
        <s v="Stimuleren bedrijven (BSBB)" u="1"/>
        <s v="Restauratie Domkerk" u="1"/>
        <s v="RSU ruimte voor initiatief" u="1"/>
        <s v="Onderwijsimpuls voor kwaliteit en excellentie " u="1"/>
        <s v="Aanpak lerarentekort" u="1"/>
        <s v="Nadere regel mantelzorgondersteuning" u="1"/>
        <s v="Informele zorg en mantelzorg (jeugd)" u="1"/>
        <s v="Erfgoed" u="1"/>
        <s v="Taal onderwijs voor nieuwkomers van 12 t/m 18 jaar." u="1"/>
        <s v="Uitvoering Buitenschoolse opvang plus" u="1"/>
        <s v="Transformatie brede school academie" u="1"/>
        <s v="Geothermie" u="1"/>
        <s v="Stimulering vrijwilligerswerk" u="1"/>
        <s v="Taal onderwijs voor nieuwkomers van 4 t/m 12 jaar" u="1"/>
        <s v="Informele zorg (jeugd) - nadere regel vrijwillige inzet voor elkaar" u="1"/>
        <s v="Buurtnetwerken en wijkinformatiepunten" u="1"/>
        <s v="Psychosociale pedagogische interventie (PPI)" u="1"/>
        <s v="Werkcheque" u="1"/>
        <s v="Leerlingenbegeleiding PO" u="1"/>
        <s v="Conciërges PO" u="1"/>
        <s v="Schoolmaatschappelijk werk VO" u="1"/>
        <s v="Informele zorg - nadere regel vrijwillige inzet voor elkaar" u="1"/>
        <s v="Impuls Lage weide" u="1"/>
        <s v="Zorgplatform" u="1"/>
        <s v="Activering jongeren" u="1"/>
        <s v="Regie UOA" u="1"/>
        <s v="Schoolmaatschappelijk werk PO" u="1"/>
        <s v="Informele zorg en mantelzorgers" u="1"/>
        <s v="Duurzame stadsdistributie innovatie en onderzoek" u="1"/>
        <s v="Onderwijsondersteuning woonwagen- en Romaleerlingen PO" u="1"/>
        <s v="Maatschappelijk Vastgoed" u="1"/>
        <s v="Duurzaamheidsbonus werkgevers" u="1"/>
        <s v="Economic Board Utrecht (*1)" u="1"/>
        <s v="Zonneboilers" u="1"/>
        <s v="Maatschappelijke dienstijd Utrecht" u="1"/>
        <s v="Buurtteams jeugd en gezin" u="1"/>
        <s v="Accommodaties  maatschappelijke activiteiten" u="1"/>
        <s v="RMC" u="1"/>
        <s v="Loonkostensubsidie" u="1"/>
        <s v="Bestuursakkoord VVE/LTU" u="1"/>
        <s v="Combinatiefuncties uitvoerend VO" u="1"/>
        <s v="Ondersteuning schuldhulpverlening vanuit Informele zorg" u="1"/>
        <s v="Onderhoud monumentale bomen" u="1"/>
        <s v="Onafhankelijke clientondersteuning" u="1"/>
        <s v="Energieadvies aan huis en trajectbegeleiding" u="1"/>
        <s v="Brugfunctie (jeugd) - nadere regel vrijwillige inzet voor elkaar" u="1"/>
        <s v="Maatschappelijke opvang" u="1"/>
      </sharedItems>
    </cacheField>
    <cacheField name="Omschrijving" numFmtId="0">
      <sharedItems containsBlank="1" count="184" longText="1">
        <s v="Uitvoeren maatregelen goederenvervoer"/>
        <s v="Terugdringen van emissies door houtstook"/>
        <s v="Convenantbijdrage aan ROM Regio Utrecht BV"/>
        <s v="Organiseren en uitvoeren van volksfeesten"/>
        <s v="Ondersteunen van bewoners en vrijwilligersorganisaties in het ontwikkelen van activiteiten of uitvoeren van ideeën om de sociale cohesie, leefbaarheid, zelfredzaamheid en participatie van kwetsbare burgers te vergroten. "/>
        <s v="Het stimuleren en faciliteren van een plurifom cultureel aanbod en ontwikkelruimte"/>
        <s v="Het faciliteren van artistiek interessante activiteiten van Utrechtse makers en culturele instellingen"/>
        <s v="Het stimuleren van bijzondere culturele projecten die van belang zijn voor de gemeente Utrecht, haar inwoners en/of de Utrechtse culturele sector. "/>
        <s v="De realisatie van muziekstudio’s in de gemeente Utrecht, die tegen een betaalbaar tarief incidenteel of voor een langere periode kunnen worden gehuurd door muzikanten"/>
        <s v="Amateurkunsteducatie, vrije cursusaanbod in de stad"/>
        <s v="Het stimuleren van actieve participatie aan amateurkunst door inwoners van de gemeente Utrecht"/>
        <s v="Het bevorderen van betrokkenheid bij cultuur van een breed publiek"/>
        <s v="Het aanstellen van cultuurcoaches die een brede doelgroep laten kennismaken met kunst en cultuur."/>
        <s v="Het stimuleren van een collectieve aanpak voor energiemaatregelen bij particuliere bestaande woningen."/>
        <s v="Duurzame monumentenadviezen"/>
        <s v="Verduurzaming zakelijk en maatschappelijk vastgoed in Utrecht"/>
        <s v="Het financieel ondersteunen van energieadvies aan huis en trajectbegeleiding"/>
        <s v="Mogelijk maken duurzame investeringen in panden van maatschappelijke instellingen"/>
        <s v="Bijdrage aan Stg Utrecht Natuurlijk ter ondersteuning van aantrekkelijke , laagdrempelige locaties , talrijke initiatieven door co-creatie en samenwerking op gebied van natuur , milieu en groen in de stad Utrecht."/>
        <s v="Terugdringen en beperken langdurige leegstand kernwinkelgebied binnenstad"/>
        <s v="meerjarige subsidie voor activiteiten van incubators en frontoffice/ecosysteemmanagement (deel A)"/>
        <s v="subsidie voor programma’s, activiteiten en evenementen met nadruk op groeiondernemers (deel B)"/>
        <s v="BIZ subsidie (Bedrijf Investering Zone)"/>
        <s v="Evenementenfonds"/>
        <s v="Subsidie aan Stichting Ondernemersfonds Utrecht voor stimulering economische structuur van Utrecht en economische vitaliteit van de stad.  "/>
        <s v="Ondersteuning verplaatsingen van kleinschalige ondernemers met retailfuncties"/>
        <s v="Ondersteuning voor de uitvoering van de plannen van aanpak voor de meest kwetsbare winkelgebieden, exclusief centrum/binnenstad. "/>
        <s v="Subsidie voor de ontwikkelinging van het Utrecht Science Park voor het versterken zowel op economisch als op maatschappelijk gebied"/>
        <s v="Integraal inzetten van jeugdzorgaanbod zonder indicatiestelling."/>
        <s v="Trajectmanagement, woonbegeleiding, onderwijshulpverlening en intensieve hulp bij opgroeiproblemen voor jongeren"/>
        <s v="Samen voor Overvecht betekent werken aan een wijk waar bewoners prettig samen leven en die aantrekkelijk is voor nieuwe bewoners, bezoekers, en ondernemers. Een wijk waarin de veerkracht van bewoners wordt versterkt en iedereen mee kan doen."/>
        <s v="Hulp en begeleiding aan dak- en thuisloze jongeren"/>
        <s v="Tegengaan en/of verzachten van de negatieve sociale effecten van corona en de coronamaatregelen op inwoners en het ondersteunen van hen die daardoor extra zorg en ondersteuning nodig hebben."/>
        <s v="Uitvoering van Veilig Thuis en (preventieve) jeugdreclassering en jeugdbescherming"/>
        <s v="Faciliteren en organisatie van advies door sociaal raadsliedenwerk"/>
        <s v="Doorontwikkeling en uitvoering van de buurtteams en het leveren van hoogwaardige sociale basiszorg. In co-creatie met de gemeente Utrecht leveren van een bijdrage aan de ontwikkeling van een nieuw en eenvoudiger stelsel van zorg en ondersteuning."/>
        <s v="Groepsgewijze activiteiten zorgen voor verbinding tussen cliënten onderling, waardoor zij onderling netwerken kunnen onderhouden, waarbij preventie, activering, lotgenotencontact en onderlinge hulp/steun centraal staan"/>
        <s v="Faciliteren en organiseren van informatie op breed sociaal domein"/>
        <s v="Faciliteren en organiseren van onafhankelijke clientondersteuning."/>
        <s v="Ondersteuning om inwoners op een toegankelijke en laagdrempelige wijze  te leren om gaan met geld, schulden en administratie"/>
        <s v="Buurtbemiddeling leert en helpt mensen om al in een vroeg stadium burengeschillen op te lossen. De aanpak extreme woonoverlast wordt ingezet als de bewoner(s) van een woning het woongenot van omwonenden structureel verstoort c.q. verstoren."/>
        <s v="Aanbieden van gespecialiseerd maatschappelijk werk met betrekking tot zwangerschap, adoptie, seksueel geweld en hulp aan tienerouders"/>
        <s v="Het versterken van de zelfredzaamheid van kwetsbare Utrechters en het vergroten van hun zingeving. Deze voorzieningen dragen bij aan de bestrijding van sociaal isolement, verbetering van de (geestelijke) gezondheid en de toename van maatschappelijke participatie."/>
        <s v="Uitvoering van de activiteiten Veilig Thuis voor 18+ (volwassenen)"/>
        <s v="Voorkomen van huiselijk geweld bij alle slachtoffers. Bij ernstige dreiging en gevaar van huiselijk wordt een veilige situatie gecreëerd in de (crisis) opvang, onderduikaders, bij familie of via de informele netwerken. In alle gevallen is sprake van (groeps) begeleiding en/of (ambulante) hulpverlening al dan niet door de vrouwenopvang zelf."/>
        <s v="Het bieden van een duidelijke ingang, snel bieden van tijdelijke opvang en integrale hulpverlening, bijdrage aan herstel van daklozen, vergroten van de door- en uitstroom uit de maatschappelijke opvang. "/>
        <s v="Regeliere ondersteuning van vluchtelingen, het continueren van de noodopvang voor (uitgeprocedeeerde) asielzoekers en het steunpunt Perspectief voor ex-AMA's (voormalig alleenstaande minderjarige asielzoekers)."/>
        <s v="Huisvesting voor het uitvoeren van voorschoolse educatie in een voorschoolse educatie lokaal/ruimte. De te bereiken doelgroep is Utrechtse doelgroeppeuters."/>
        <s v="Het realiseren van de beoogde effecten conform Goed onderwijs voor elk kind, binnen het thema Cognitie 12-23. Dit door middel van de voorziening de ISK waar nieuwkomers (leerlingen in het VO) de Nederlandse taal leren zodat zij na onderwijs te hebben ontvangen op het ISK kunnen uitstromen naar het reguliere onderwijs op het niveau naar vermogen."/>
        <s v="Kinderen en jongeren kunnen gebruik maken van een samenhangend aanbod van talentontwikkeling, ouderbetrokkenheid en pedagogische aanpak/burgerschap dat door een derde partij in samenwerking met de school wordt aangeboden."/>
        <s v="Nationaal Programma Onderwijs"/>
        <s v="Onderwijs Achterstanden Beleid"/>
        <s v="Het realiseren van de beoogde effecten conform Goed onderwijs voor elk kind, binnen het thema Cognitie 0-12. Dit door middel van de voorziening de Taalschool waar nieuwkomers (leerlingen in het PO) de Nederlandse taal leren zodat zij na ca. 1½ jaar Taalschool bij uitstroom naar het reguliere onderwijs Nederlands spreken, lezen en schrijven – passend bij het vastgestelde uitstroomniveau."/>
        <s v="Het subsidieplafondvoor de transitieregeling voorschoolse educatie  "/>
        <s v="De startpositie van jonge kinderen verbeteren die het risico lopen op een achterstand in (taal)ontwikkeling door middel van o.a. Voorschoolse Educatie."/>
        <s v="De startpositie van jonge kinderen verbeteren die het risico lopen op een achterstand in (taal)ontwikkeling door middel van de uitvoering van voorschoolse educatie plus."/>
        <s v="Resultaat Verkeersveiligheid PO  groep 7/8 afsluiten met theoretisch en praktisch  examen"/>
        <s v="Het realiseren van de beoogde effecten conform Goed onderwijs voor elk kind, binnen het thema Cognitie 0-12. Dit door middel van de inzet van Vroegschoolse educatie, Professionalisering van professionals op de vroegschool, Ouderbetrokkenheid op de vroegschool, Schakelen gr. 3, 4, Leertijduitbreiding (LTU), Brede School Academie (BSA), Zomerschool/taalstimulering in de vakantie perioden en taalactiviteiten."/>
        <s v="De subsidie is tijdelijk beschikbaar met als doel het borgen van activiteiten voor hogere taalprestaties en bredere maatschappelijke ontwikkeling in het onderwijsaanbod. Voor leerlingen met een taalachterstand en talentvolle leerlingen die onderpresteren op taal in het primair onderwijs en de onderbouw van het voortgezet onderwijs."/>
        <s v="Het realiseren van de beoogde effecten conform de Beleidsregel Onderwijs Utrecht, Goed onderwijs voor elk kind, binnen het thema Schoolloopbaan 12-23."/>
        <s v="De Bibliotheek Utrecht laagdrempelig bereikbaar, toegankelijk en aantrekkelijk houden."/>
        <s v="Vredeseducatie"/>
        <s v="Vredeseducatie en Homo-emancipatie LHTB"/>
        <s v="Inzet van een combinatiefunctionaris die zorg draagt voor de organisatie van activiteiten in lijn met de visie Brede School VO, zodat leerlingen deelnemen aan talentontwikkelingsactiviteiten op het gebied van bijv. sport, kunst en cultuur."/>
        <s v="Kinderen in het primair- en voortgezet onderwijs in contact brengen met een breed aanbod van kunst en cultuur in en rondom de school. "/>
        <s v="Combinatiefuncties onderwijs, activiteiten brede talentontwikkeling en programma Brede Scholen"/>
        <s v="Activiteiten voor brede talentontwikkeling in het voortgezet onderwijs. "/>
        <s v="Coördinatie van het onderdeel 0-4 jaar binnen zorgplatform en bieden van ambulante begeleiding gericht op een vloeiende overgang van kinderen van voorschoolse voorziening naar het primair (speciaal) onderwijs"/>
        <s v="Voorziening waar overbelaste jongeren met meervoudige problematiek die dreigen uit te vallen op school worden versterkt in hun gedragsrepertoire en duurzaam teruggeleid naar de school van herkomst, of doorgeleid naar een andere passende school, of naar de arbeidsmarkt."/>
        <s v="Leerlingen ondersteunen bij achterstanden in hun ontwikkeling op school (Buurtteams)"/>
        <s v="Schoolverzuim en -uitval terugdringen waardoor leerlingen de kans krijgen hun schoolloopbaan zo soepel mogelijk te doorlopen en daarmee het perspectief op het behalen van een startkwalificatie vergroten."/>
        <s v="Verlaging werkdruk leraren"/>
        <s v="Het geven van een impuls aan de kwaliteit van het onderwijs en het stimuleren van onderwijsinnovatie in Utrecht. "/>
        <s v="Activiteiten die bijdragen aan de doelstellingen van het plan van aanpak voor het terugdringen van het lerarentekort, Utrecht Leert! "/>
        <s v="Voldoende Stage- en leerwerkplekken"/>
        <s v="Het realiseren van de ambitie om het Utrechtse MBO te versterken"/>
        <s v="Herstel kelders wervengebied"/>
        <s v="Voorkomen wateroverlast"/>
        <s v="Wateroverlast en schade door droogte voorkomen"/>
        <s v="Bijdrage aan exploitatie dierenweides"/>
        <s v="Lesgeven in een grootstedelijke context"/>
        <s v="Bijdrage aan lokaal platform/ initiatieven voor onderzoek, debat, en infovoorziening over architectuur, stedenbouw en landschap"/>
        <s v="Stedelijke huurders participatie en vertegenwoordiging"/>
        <s v="Fonds Toevoegen Woonruimte voor uitbreiding woonvoorraad bestaande bouw"/>
        <s v="Ondersteuning exploitatie Domunder"/>
        <s v="Ondersteuning activiteit Open Monumenten Dag Utrecht en Kerken kijken Utrecht"/>
        <s v="Activeren van jeugdigen en bieden van mogelijkheden tot optimale ontwikkeling"/>
        <s v="Jongeren, relaties en seksualiteit"/>
        <s v="Faciliteren en organiseren van belangenbehartiging en informatie en advies"/>
        <s v="Meedoen kinderen met een beperking/ondersteuningsvraag"/>
        <s v="Technisch en sociaal beheer en onderhoud voor beheerde speeltuinen die maximaal ondersteunend zijn voor die initiatieven en qua openheid, sfeer, en functionaliteit aansluiten bij wat bewoners willen, waardoor buurten levendiger en leefbaarder worden."/>
        <s v="Brugfunctie: het tijdelijk ondersteunen en zo nodig verbinden van inwoners met een kwetsbare situatie aan partijen in de basisinfrastructuur of in de (aanvullende) zorg. "/>
        <s v="Verbeteren van taalniveau en andere basisvaardigheden"/>
        <s v="Advies, informatie en andere ondersteuning bieden aan mantelzorgers. "/>
        <s v="Stimuleren en faciliteren van vrijwilligerswerk in de stad in alle maatschappelijke sectoren.  "/>
        <s v="Hoger opgeleide nieuwkomers zonder inburgeringsplicht krijgen met deze subsidie de mogelijkheid om de Nederlandse taal te leren en waar mogelijk een Staatsexamen NT2 te behalen"/>
        <s v="Sociaal makelaars zetten in op het versterken van sociale netwerken in de wijk, zodat deze krachtiger worden en waarmee ook de veerkracht van bewoners in de wijk vergroot wordt. Sociaal makelaars werken aan het versterken van de pedagogische civil society in de wijk. "/>
        <s v="Stimuleren en faciliteren van stedelijk vrijwilligerswerk middels het verbreden van de groep van actieve burgers en belemmeringen wegnemen om te participeren en vrijwilligerswerk te doen. "/>
        <s v="Het verbeteren van het taalniveau"/>
        <s v="Het ondersteunen van inwoners in een kwetsbare situatie waardoor zij zelfredzamer worden of beter kunnen meedoen. "/>
        <s v="Ondersteunen sportaanbieders met aangepast sportaanbod"/>
        <s v="Grotere sportdeelname en verbinden zorg, welzijn en sport"/>
        <s v="Ondersteunen en stimuleren van vitale aanbieders, positieve sportcultuur en inclusief sporten en bewegen"/>
        <s v="Ondersteunen en stimuleren van sportaanbieders op het gebied van vitaliteit, positieve sportcultuur en inclusief sporten en bewegen."/>
        <s v="Ondersteunen en stimuleren grootschalige schoolsportevenementen"/>
        <s v="Grotere sportdeelname van kinderen"/>
        <s v="Ondersteunen van verenigingen, topsporters, topsporttalentenen vestiging talentcentra"/>
        <s v="Ondersteunen van activiteiten gericht op het ontwikkelen van sportieve talenten"/>
        <s v="Ondersteunen en stimuleren grootschalige sportevenementen"/>
        <s v="Ondersteunen en stimuleren kleinschalige sportevenementen"/>
        <s v="Brugfunctie - nadere regel vrijwillige inzet voor elkaar"/>
        <s v="Activiteiten op het gebied van preventie en voorlichting, met de nadruk op discriminatie op de arbeidsmarkt en in de horeca, uitgevoerd door Artikel 1 Midden-Nederland."/>
        <s v="Geven van voorlichting over en zichtbaar maken van diversiteit."/>
        <s v="Accommodaties  maatschappelijke activiteiten: driehoeksoverleg"/>
        <s v="Faciliteren van accommodaties voor maatschappelijke activiteiten.  Uitgangspunten zijn een efficiënt gebruik en optimale toegankelijkheid. "/>
        <s v="Instandhouden van een aantal basisvoorzieningen"/>
        <s v="Volkstuinen"/>
        <s v="Subsidie op verkrijgen van Politie Keurmerk Veilig Wonen  (PKVW) bestaande woningen"/>
        <s v="Integraal inzetten van jeugdzorgaanbod zonder indicatiestelling"/>
        <s v="Bijdrage in de kosten van organisaties die betrokken zijn bij de hulpverlening bij ongevallen en rampen"/>
        <s v="Terugdringen van criminaliteit onder en ernstige overlast door jongeren en bieden van een duurzaam toekomstperspectief."/>
        <s v="Bijdrage in de kosten van organisaties die betrokken zijn bij de preventieve activiteiten in het kader van jeugd en veiligheid"/>
        <s v="Tegemoetkoming in de kosten voor ondernemers, die slachtoffer zijn geworden van een overval op hun bedrijf en die beschermingsmaatregelen willen nemen ter voorkoming van een nieuwe overval."/>
        <s v="Het verzorgen van voorlichting aan jongeren, hun peers, ouders en intermediairs. Bijvoorbeeld in de vorm van voorlichting op scholen, adviesgesprekken, interventies, drugstestservice, online informatieverstrekking, netwerkvorming en faciliteren van samenwerking."/>
        <s v="Stimuleren gezonde leefstijl door sporten"/>
        <s v="Het opsporen en toeleiden naar zorg van zeer sociaal kwetsbaren/OGGZ, het bieden van een heroïnebehandeling, het verspreiden en ophalen van spuiten en spuithulpmiddelen, en het afhandelen van spuitmeldingen"/>
        <s v="Het bieden van laagdrempelige opvang en het vergroten v/h bereik onder de prostituees door outreachend werken en het ondersteunen en begeleiden van vrouwen bij het uitstappen uit de prostitutie."/>
        <s v="Subsidie  t.b.v. een substantiële bijdrage aan de psychosociale gezondheid van burgers en ondersteuning van mantelzorgers in de gemeente Utrecht"/>
        <s v="Toeleiding naar (bemoei)zorg"/>
        <s v="Loonkostensubsidie aan werkgevers die mensen uit de doelgroep WWB in dienst nemen."/>
        <s v="Ondernemers preventief voorzien van passende dienstverlening om de toekomstbestedigheid van de onderneming te borgen."/>
        <s v="Eenmalige subsidie voor een werkgever als de werkgever een bijstandsgerechtigde die parttime werkt, een nieuw contract aanbiedt met een urenuitbreiding."/>
        <s v="Werkgevers stimuleren om mensen met belemmeringen op de arbeidsmarkt in dienst te nemen of op een proefplaatsing aan te stellen"/>
        <s v="Uitvoering sociale werkvoorziening en begeleid werken"/>
        <s v="Zorgen dat alle Utrechters kunnen rondkomen, meedoen en blijvend schulden(zorg)vrij zijn. We doen dit door er op tijd bij te zijn en hulp op maat te bieden."/>
        <s v="Inwoners stimuleren om met behulp van omscholing over te stappen naar een toekomstbestendige sector. "/>
        <s v="Huisvesting voedselbanken"/>
        <s v="Ondersteuning met vrijwillige inzet ten behoeve van schuldhulpverlening"/>
        <s v="Versnelling Overvecht Aanpak Sociale Problematiek" u="1"/>
        <m u="1"/>
        <s v="Stimuleren realisatie van collectieve zonne-energieprojecten door aanloopkosten te financieren, initiatiefnemers te ondersteunen en dakeigenaren te stimuleren een dak of locatie beschikbaar te stellen." u="1"/>
        <s v="Meidenwerk, speelotheek" u="1"/>
        <s v="Hulp aan en ondersteuning van jongeren in het voortgezet onderwijs die een aanzienlijk risico lopen om voortijdig school te verlaten" u="1"/>
        <s v="Versterking van de sociale basis om het beroep op aanvullende jeugdhulp te beperken" u="1"/>
        <s v="Ecosysteem voor startende en groeiende (innovatieve) ondernemers versterken door het faciliteren van netwerken en het ondersteunen van ondernemers (met groeiambities)" u="1"/>
        <s v="Het realiseren van de beoogde effecten conform Goed onderwijs voor elk kind, binnen het thema Zorg 12-23 Dit door middel van de voorziening de OPDC De Utrechtse School waar overbelaste jongeren met meervoudige problematiek die dreigen uit te vallen op school worden versterkt in hun gedragsrepertoire en duurzaam teruggeleid naar de school van herkomst, of doorgeleid naar een andere passende school, of naar de arbeidsmarkt." u="1"/>
        <s v="De subsidie is tijdelijk beschikbaar voor 2021 en 2022 met als doel het borgen van activiteiten voor hogere taalprestaties en bredere maatschappelijke ontwikkeling in het onderwijsaanbod. Voor leerlingen met een taalachterstand en talentvolle leerlingen die onderpresteren op taal in het primair onderwijs en de onderbouw van het voortgezet onderwijs." u="1"/>
        <s v="Het ondersteunen van mensen richting werk en het verbeteren van de aansluiting tussen onderwijs en arbeidsmarkt" u="1"/>
        <s v="Faciliteren, ondersteunen en organiseren van informele zorg inclusief mantelzorgondersteuning (jeugd)" u="1"/>
        <s v="Duurzame uitstroom uit de bijstand bevorderen door werkgevers te stimuleren om mensen, die vanuit de bijstand aan het werk gaan of zijn gegaan een contract voor onbepaalde tijd aan te bieden" u="1"/>
        <s v="Faciliteren, ondersteunen en organiseren van informele zorg inclusief mantelzorgondersteuning" u="1"/>
        <s v="Versterken van wijkgerichte informatievoorziening door informatiepunten in de wijk en versterken van buurtnetwerken" u="1"/>
        <s v="Hulp bij opgroeiproblemen voor jongeren" u="1"/>
        <s v="Het financieel ondersteunen van initiatieven van de aanschaf en plaatsing van een zonneboiler voor huurders en eigenaren van woningen in Utrecht. " u="1"/>
        <s v="Welzijnsaccommodaties in zelfbeheer - nadere regel vrijwillige inzet voor elkaar" u="1"/>
        <s v="Voorlichting voor particuliere initiatieven over de Global goals" u="1"/>
        <s v="Procesinnovatie duurzaam goederenvervoer en haalbaarheidsonderzoek duurzaam goederenvervoer" u="1"/>
        <s v="Restauratie Domkerk" u="1"/>
        <s v="Nadere regel mantelzorgondersteuning" u="1"/>
        <s v="Taal onderwijs voor nieuwkomers van 12 t/m 18 jaar." u="1"/>
        <s v="Voorkomen of verkleinen van de mismatch op de arbeidsmarkt" u="1"/>
        <s v="Transformatie brede school academie" u="1"/>
        <s v="Tegemoetkoming kleinschalige ondernemers en eigenaren onroerend  goed  wegens negatieve gevolgen ontstaan door stedelijke vernieuwing " u="1"/>
        <s v="Regionale meld- en coördinatie voortijdig schoolverlaten " u="1"/>
        <s v="Ondersteunen en stimuleren top- en breedtesportevenementen" u="1"/>
        <s v="Aansluiten bij initiatieven uit de samenleving en kennisontwikkeling, netwerk en experimenten (gebiedsontwikkeling nieuwe stijl)" u="1"/>
        <s v="Stimuleren eigen kracht en activering van kwetsbare jongeren " u="1"/>
        <s v="Ondersteuning toeristische activiteiten en evenementen, aantrekken kenniscongressen" u="1"/>
        <s v="De startpositie van jonge kinderen verbeteren die het risico lopen op een achterstand in (taal)ontwikkeling door middel van de uitvoering van buitenschoolse opvang plus," u="1"/>
        <s v="Taal en digitale vaardigheden - nadere regel vrijwillige inzet voor elkaar" u="1"/>
        <s v="Brugfunctie: Geven van voorlichting over en zichtbaar maken van diversiteit." u="1"/>
        <s v="NT2 voor volwassenen" u="1"/>
        <s v="Maatschappelijke Diensttijd (MDT) is een persoonlijk opleidings- / ontwikkelingstraject voor jongeren waarbij iets doen voor een ander centraal staat" u="1"/>
        <s v="Faciliteren, ondersteunen en organiseren van informele zorg (jeugd)" u="1"/>
        <s v="Leerlingen en personeel voelen zich veilig in en rondom de school" u="1"/>
        <s v="Ondersteunen en stimuleren grootschalige top- en breedtesportevenementen" u="1"/>
        <s v="Ondersteunen en stimuleren kleinschalige top- en breedtesportevenementen" u="1"/>
        <s v="Het realiseren van de beoogde effecten conform Goed onderwijs voor elk kind, binnen het thema Talentontwikkeling 12-23. Dit door middel van de organisatie en uitvoering van activiteiten mbt talentontwikkeling." u="1"/>
        <s v="Convenantbijdrage aan Economic Board Utrecht" u="1"/>
        <s v="Kinderen in het basis- en voortgezet onderwijs in contact brengen met een breed aanbod van kunst en cultuur in en rondom de school. De scholen stimuleren om planmatig hun onderwijs cultuureducatie vorm te geven. " u="1"/>
        <s v="Brugfunctie (jeugd) - nadere regel vrijwillige inzet voor elkaar" u="1"/>
        <s v="Bezorgen van  koelverse maaltijden aan (met name oudere) inwoners in de stad Utrecht, die niet (meer) in staat zijn zelf hun warme maaltijd te bereiden. Met deze voorziening kunnen ‘kwetsbare’ inwoners (langer) zelfstandig wonen." u="1"/>
        <s v="Het realiseren van de beoogde effecten conform Goed onderwijs voor elk kind, binnen het thema Talentontwikkeling 12-23. Dit door middel van de inzet van een combinatiefunctionaris die zorg draagt voor de organisatie van activiteiten in lijn met de visie Brede School VO, zodat leerlingen deelnemen aan talentontwikkelingsactiviteiten op het gebied van bijv. sport, kunst en cultuur." u="1"/>
        <s v="Ondersteuning organisatie Open Monumenten Dag Utrecht en Kerken kijken Utrecht" u="1"/>
      </sharedItems>
    </cacheField>
    <cacheField name="1-3-2023" numFmtId="0">
      <sharedItems containsSemiMixedTypes="0" containsString="0" containsNumber="1" minValue="0" maxValue="41665"/>
    </cacheField>
    <cacheField name="Meerjarig verleend" numFmtId="0">
      <sharedItems containsString="0" containsBlank="1" containsNumber="1" minValue="40" maxValue="41665"/>
    </cacheField>
    <cacheField name="Beschikbaar" numFmtId="0">
      <sharedItems containsSemiMixedTypes="0" containsString="0" containsNumber="1" containsInteger="1" minValue="0" maxValue="16314"/>
    </cacheField>
    <cacheField name="Vaste verlening met jaarsubsidies" numFmtId="0">
      <sharedItems containsString="0" containsBlank="1" containsNumber="1" containsInteger="1" minValue="0" maxValue="16314"/>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9">
  <r>
    <x v="0"/>
    <n v="2"/>
    <s v="1. Toename van het aandeel duurzame, gezonde en ruimte-efficiënte vervoersmiddelen "/>
    <s v="Uitvoeren maatregelen goederenvervoer "/>
    <s v="Nadere regel goederenvervoer "/>
    <x v="0"/>
    <x v="0"/>
    <n v="50"/>
    <m/>
    <n v="50"/>
    <m/>
  </r>
  <r>
    <x v="0"/>
    <n v="2"/>
    <s v="1. Toename van het aandeel duurzame, gezonde en ruimte-efficiënte vervoersmiddelen "/>
    <s v="Terugdringen van emissies door houtstook"/>
    <s v="Nadere regel stimulering beperking emissies houtstook gemeente Utrecht"/>
    <x v="1"/>
    <x v="1"/>
    <n v="285"/>
    <m/>
    <n v="285"/>
    <m/>
  </r>
  <r>
    <x v="1"/>
    <n v="1"/>
    <s v="1. De Utrechtse belangen zijn goed vertegenwoordigd in de regio, nationaal en internationaal"/>
    <s v="ROM Regio Utrecht BV (*1)"/>
    <s v="Algemene SubsidieVerordening (ASV)"/>
    <x v="2"/>
    <x v="2"/>
    <n v="174"/>
    <m/>
    <n v="174"/>
    <n v="174"/>
  </r>
  <r>
    <x v="1"/>
    <n v="1"/>
    <s v="2. De raad vormt met het college van B&amp;W het stadbestuur. De raad stelt de kaders, heeft budgetrecht en controleert het gevoerde collegebeleid en de uitvoering. De griffie ondersteunt de raad"/>
    <s v="Volksfeesten"/>
    <s v="Algemene SubsidieVerordening (ASV)"/>
    <x v="3"/>
    <x v="3"/>
    <n v="215"/>
    <m/>
    <n v="215"/>
    <n v="162"/>
  </r>
  <r>
    <x v="1"/>
    <n v="1"/>
    <s v="3. Bewoners zijn betrokken bij hun buurt, wijk en stad door actief te zijn in de eigen omgeving en/of invloed uit te oefenen op gemeentelijke plannen, beleid en uitvoering"/>
    <s v="Initiatievenfonds"/>
    <s v="Nadere Regel Initiatievenfonds gemeente Utrecht"/>
    <x v="4"/>
    <x v="4"/>
    <n v="3054"/>
    <m/>
    <n v="3054"/>
    <m/>
  </r>
  <r>
    <x v="2"/>
    <n v="12"/>
    <s v="1. Gelijk aan de groei van de stad is er in alle wijken steeds meer passend aanbod van diverse creatieve makers en culturele instellingen"/>
    <s v="Cultuurnota 2021-2024"/>
    <s v="Beleidsregel Cultuurnota 2021-2024 ‘Kunst kleurt de stad’ en  Nadere regel tweejarige subsidie 2023-2024 in het kader van de Cultuurnota Kunst kleurt de stad"/>
    <x v="5"/>
    <x v="5"/>
    <n v="41665"/>
    <n v="41665"/>
    <n v="0"/>
    <m/>
  </r>
  <r>
    <x v="2"/>
    <n v="12"/>
    <s v="1. Gelijk aan de groei van de stad is er in alle wijken steeds meer passend aanbod van diverse creatieve makers en culturele instellingen"/>
    <s v="Productie en programmering"/>
    <s v="Algemene SubsidieVerordening (ASV)"/>
    <x v="6"/>
    <x v="6"/>
    <n v="4420"/>
    <n v="2689"/>
    <n v="1731"/>
    <m/>
  </r>
  <r>
    <x v="2"/>
    <n v="12"/>
    <s v="1. Gelijk aan de groei van de stad is er in alle wijken steeds meer passend aanbod van diverse creatieve makers en culturele instellingen"/>
    <s v="Projecten cultuur"/>
    <s v="Nadere regel Projectsubsidies Cultuur gemeente Utrecht_x000a_Nadere regel Impulssubsidies Cultuur gemeente Utrecht"/>
    <x v="7"/>
    <x v="7"/>
    <n v="969"/>
    <n v="150"/>
    <n v="819"/>
    <m/>
  </r>
  <r>
    <x v="2"/>
    <n v="12"/>
    <s v="1. Gelijk aan de groei van de stad is er in alle wijken steeds meer passend aanbod van diverse creatieve makers en culturele instellingen"/>
    <s v="Investeringsbijdrage muziekstudio's"/>
    <s v="Nadere regel investeringsbijdrage muziekstudio's Gemeente Utrecht"/>
    <x v="8"/>
    <x v="8"/>
    <n v="217"/>
    <m/>
    <n v="217"/>
    <m/>
  </r>
  <r>
    <x v="2"/>
    <n v="12"/>
    <s v="2. Een breed publiek uit Utrecht en daarbuiten neemt actief deel aan en bezoekt het culturele aanbod in de stad"/>
    <s v="Amateurkunsteducatie"/>
    <s v="Nadere regel Subsidie amateurkunsteducatie gemeente Utrecht 2022-2024"/>
    <x v="9"/>
    <x v="9"/>
    <n v="1004"/>
    <n v="1004"/>
    <n v="0"/>
    <m/>
  </r>
  <r>
    <x v="2"/>
    <n v="12"/>
    <s v="2. Een breed publiek uit Utrecht en daarbuiten neemt actief deel aan en bezoekt het culturele aanbod in de stad"/>
    <s v="Basissubsidie Amateurkunst"/>
    <s v="Nadere regel basissubsidies amateurkunst gemeente Utrecht"/>
    <x v="10"/>
    <x v="10"/>
    <n v="380"/>
    <m/>
    <n v="380"/>
    <m/>
  </r>
  <r>
    <x v="2"/>
    <n v="12"/>
    <s v="2. Een breed publiek uit Utrecht en daarbuiten neemt actief deel aan en bezoekt het culturele aanbod in de stad"/>
    <s v="Cultuurnota 2021-2024 Participatie"/>
    <s v="Beleidsregel Cultuurnota 2021-2024 ‘Kunst kleurt de stad’"/>
    <x v="5"/>
    <x v="5"/>
    <n v="3244"/>
    <n v="3244"/>
    <n v="0"/>
    <m/>
  </r>
  <r>
    <x v="2"/>
    <n v="12"/>
    <s v="2. Een breed publiek uit Utrecht en daarbuiten neemt actief deel aan en bezoekt het culturele aanbod in de stad"/>
    <s v="Cultuurparticipatie"/>
    <s v="Beleidsregel Cultuurnota 2021-2024 ‘Kunst kleurt de stad’"/>
    <x v="11"/>
    <x v="11"/>
    <n v="968"/>
    <n v="968"/>
    <n v="0"/>
    <m/>
  </r>
  <r>
    <x v="2"/>
    <n v="12"/>
    <s v="2. Een breed publiek uit Utrecht en daarbuiten neemt actief deel aan en bezoekt het culturele aanbod in de stad"/>
    <s v="Combinatiefunctionarissen"/>
    <s v="Nadere regel stimuleringssubsidie combinatiefuncties cultuur 2023-2024"/>
    <x v="12"/>
    <x v="12"/>
    <n v="262"/>
    <m/>
    <n v="262"/>
    <m/>
  </r>
  <r>
    <x v="3"/>
    <n v="3"/>
    <s v="1. Energieverbruik gebouwde omgeving 2050"/>
    <s v="Collectieve aanpak energiemaatregelen"/>
    <s v="Nadere regel Subsidie collectieve aanpak energiemaatregelen"/>
    <x v="13"/>
    <x v="13"/>
    <n v="75"/>
    <m/>
    <n v="75"/>
    <m/>
  </r>
  <r>
    <x v="3"/>
    <n v="3"/>
    <s v="1. Energieverbruik gebouwde omgeving 2050"/>
    <s v="Duurzame monumentenadviezen"/>
    <s v="Nadere regel financiering restauratie en energiemaatregelen voor monumenten uit het Utrechts Restauratiefonds 2019 (URF 2019)"/>
    <x v="14"/>
    <x v="14"/>
    <n v="25"/>
    <m/>
    <n v="25"/>
    <m/>
  </r>
  <r>
    <x v="3"/>
    <n v="3"/>
    <s v="1. Energieverbruik gebouwde omgeving 2050"/>
    <s v="Energieloket Zakelijk Maatschappelijk Vastgoed"/>
    <s v="Nadere regel subsidie Energieloket – verduurzaming zakelijk en maatschappelijk vastgoed gemeente Utrecht"/>
    <x v="15"/>
    <x v="15"/>
    <n v="100"/>
    <m/>
    <n v="100"/>
    <m/>
  </r>
  <r>
    <x v="3"/>
    <n v="3"/>
    <s v="1. Energieverbruik gebouwde omgeving 2050"/>
    <s v="Initiatieven Utrechtse Energie (*4)"/>
    <s v="Nadere regels subsidie Energieadvies aan huis en Trajectbegeleiding"/>
    <x v="16"/>
    <x v="16"/>
    <n v="102"/>
    <m/>
    <n v="102"/>
    <m/>
  </r>
  <r>
    <x v="3"/>
    <n v="3"/>
    <s v="1. Energieverbruik gebouwde omgeving 2050"/>
    <s v="Maatschappelijk Vastgoed (*4)"/>
    <s v="Beleidsregel Maatschappelijk vastgoed Utrechtse Energie!"/>
    <x v="17"/>
    <x v="17"/>
    <n v="165"/>
    <m/>
    <n v="165"/>
    <m/>
  </r>
  <r>
    <x v="3"/>
    <n v="3"/>
    <s v="2. Utrecht werkt aan een gezonde, stille en veilige leefomgeving"/>
    <s v="Utrecht groen en duurzaam"/>
    <s v="Beleidsregel subsidieverstrekking natuur- en milieucommunicatie en -educatie 2020 – 2023"/>
    <x v="18"/>
    <x v="18"/>
    <n v="3632"/>
    <m/>
    <n v="3632"/>
    <n v="3632"/>
  </r>
  <r>
    <x v="4"/>
    <n v="6"/>
    <s v="1. Utrecht heeft voldoende toekomstbestendige werknemers en werkgelegenheid die passend is bij de groei van de stad"/>
    <s v="Morgen Mooier Maken"/>
    <s v="Nadere regel subsidie aanpak leegstand binnenstad gemeente Utrecht 2022"/>
    <x v="19"/>
    <x v="19"/>
    <n v="0"/>
    <m/>
    <n v="0"/>
    <m/>
  </r>
  <r>
    <x v="4"/>
    <n v="6"/>
    <s v="1. Utrecht heeft voldoende toekomstbestendige werknemers en werkgelegenheid die passend is bij de groei van de stad"/>
    <s v="Ecosysteem startups en scale-ups meerjarig (deel A)"/>
    <s v="Versterken van het Utrechtse ecosysteem voor startups en scale-ups 2023-2026"/>
    <x v="20"/>
    <x v="20"/>
    <n v="380"/>
    <m/>
    <n v="380"/>
    <m/>
  </r>
  <r>
    <x v="4"/>
    <n v="6"/>
    <s v="1. Utrecht heeft voldoende toekomstbestendige werknemers en werkgelegenheid die passend is bij de groei van de stad"/>
    <s v="Ecosysteem startups en scale-ups activiteiten (deel B)"/>
    <s v="Versterken van het Utrechtse ecosysteem voor startups en scale-ups 2023-2026"/>
    <x v="21"/>
    <x v="21"/>
    <n v="120"/>
    <m/>
    <n v="120"/>
    <m/>
  </r>
  <r>
    <x v="4"/>
    <n v="6"/>
    <s v="1. Utrecht heeft voldoende toekomstbestendige werknemers en werkgelegenheid die passend is bij de groei van de stad"/>
    <s v="BIZ Woonboulevard"/>
    <s v="Algemene SubsidieVerordening (ASV)"/>
    <x v="22"/>
    <x v="22"/>
    <n v="145"/>
    <n v="145"/>
    <n v="0"/>
    <m/>
  </r>
  <r>
    <x v="4"/>
    <n v="6"/>
    <s v="1. Utrecht heeft voldoende toekomstbestendige werknemers en werkgelegenheid die passend is bij de groei van de stad"/>
    <s v="Evenementenfonds"/>
    <s v="Nadere Regel Evenementenfonds Utrecht (EFU) 2021"/>
    <x v="23"/>
    <x v="23"/>
    <n v="300"/>
    <m/>
    <n v="300"/>
    <m/>
  </r>
  <r>
    <x v="4"/>
    <n v="6"/>
    <s v="1. Utrecht heeft voldoende toekomstbestendige werknemers en werkgelegenheid die passend is bij de groei van de stad"/>
    <s v="Ondernemersfonds Utrecht"/>
    <s v="Algemene SubsidieVerordening (ASV)"/>
    <x v="24"/>
    <x v="24"/>
    <n v="8500"/>
    <m/>
    <n v="8500"/>
    <n v="8500"/>
  </r>
  <r>
    <x v="4"/>
    <n v="6"/>
    <s v="1. Utrecht heeft voldoende toekomstbestendige werknemers en werkgelegenheid die passend is bij de groei van de stad"/>
    <s v="Subsidieplafond kwetsbare winkelgebieden (*4)"/>
    <s v="Nadere regel subsidie vitale winkelgebieden gemeente Utrecht"/>
    <x v="25"/>
    <x v="25"/>
    <n v="0"/>
    <m/>
    <n v="0"/>
    <m/>
  </r>
  <r>
    <x v="4"/>
    <n v="6"/>
    <s v="1. Utrecht heeft voldoende toekomstbestendige werknemers en werkgelegenheid die passend is bij de groei van de stad"/>
    <s v="Subsidieplafond verplaatsing tbv hoofdstructuur (*4)"/>
    <s v="Nadere regel subsidie vitale winkelgebieden gemeente Utrecht"/>
    <x v="26"/>
    <x v="26"/>
    <n v="0"/>
    <m/>
    <n v="0"/>
    <m/>
  </r>
  <r>
    <x v="4"/>
    <n v="6"/>
    <s v="1. Utrecht heeft voldoende toekomstbestendige werknemers en werkgelegenheid die passend is bij de groei van de stad"/>
    <s v="Utrecht Science Park (USP)"/>
    <s v="Algemene SubsidieVerordening (ASV)"/>
    <x v="27"/>
    <x v="27"/>
    <n v="50"/>
    <m/>
    <n v="50"/>
    <n v="50"/>
  </r>
  <r>
    <x v="5"/>
    <n v="9"/>
    <s v="1. De buurtteams jeugd en gezin ondersteunen jeugdigen en gezinnen die dat nodig hebben, zodat zij gezond en veilig kunnen opgroeien"/>
    <s v="Buurtteams jeugd en gezin"/>
    <s v="Beleidsregel Buurtteamorganisatie Jeugd en Gezin 2019-2024 gemeente Utrecht"/>
    <x v="28"/>
    <x v="28"/>
    <n v="26992.616000000002"/>
    <n v="26992.616000000002"/>
    <n v="0"/>
    <m/>
  </r>
  <r>
    <x v="5"/>
    <n v="9"/>
    <s v="1. De buurtteams jeugd en gezin ondersteunen jeugdigen en gezinnen die dat nodig hebben, zodat zij gezond en veilig kunnen opgroeien"/>
    <s v="Jeugdhulp"/>
    <s v="Nadere regel subsidie onderwijs gemeente Utrecht"/>
    <x v="29"/>
    <x v="29"/>
    <n v="364"/>
    <m/>
    <n v="364"/>
    <n v="364"/>
  </r>
  <r>
    <x v="5"/>
    <n v="9"/>
    <s v="1. De buurtteams jeugd en gezin ondersteunen jeugdigen en gezinnen die dat nodig hebben, zodat zij gezond en veilig kunnen opgroeien"/>
    <s v="Samen voor Overvecht (Ondersteuning op maat)"/>
    <s v="Nadere regels Subsidie Samen voor Overvecht, gemeente Utrecht"/>
    <x v="30"/>
    <x v="30"/>
    <n v="1350"/>
    <m/>
    <n v="1350"/>
    <n v="1350"/>
  </r>
  <r>
    <x v="5"/>
    <n v="9"/>
    <s v="2. Aanbieders van specialistische jeugdhulp bieden specialistische zorg en ondersteuning dichtbij en op maat, zodat jeugdigen gezond, veilig en zoveel mogelijk in een gezin kunnen opgroeien"/>
    <s v="Basiszorg daklozen regio Utrecht"/>
    <s v="Nadere regel subsidie basiszorg daklozen regio Utrecht"/>
    <x v="31"/>
    <x v="31"/>
    <n v="3143"/>
    <n v="3143"/>
    <n v="0"/>
    <m/>
  </r>
  <r>
    <x v="5"/>
    <n v="9"/>
    <s v="2. Aanbieders van specialistische jeugdhulp bieden specialistische zorg en ondersteuning dichtbij en op maat, zodat jeugdigen gezond, veilig en zoveel mogelijk in een gezin kunnen opgroeien"/>
    <s v="Versneld Vernieuwen &amp; Kansrijke start"/>
    <s v="Nadere regel subsidie Herstel en veerkracht Utrechtse Jeugd"/>
    <x v="32"/>
    <x v="32"/>
    <n v="300"/>
    <m/>
    <n v="300"/>
    <m/>
  </r>
  <r>
    <x v="5"/>
    <n v="9"/>
    <s v="3. Jeugdbescherming ondersteunt gezinnen als veilig opgroeien en ontwikkelen van jeugdigen wordt bedreigd en vrijwillige hulpverlening niet toereikend is"/>
    <s v="Veilig thuis, Jeugdbescherming en Jeugdreclassering"/>
    <s v="Nadere regel subsidie Veilig Thuis, (preventieve) jeugdbescherming en jeugdreclassering (subsidieregeling VT-JB-JR Utrecht 2018)"/>
    <x v="33"/>
    <x v="33"/>
    <n v="13451"/>
    <n v="12032"/>
    <n v="1419"/>
    <m/>
  </r>
  <r>
    <x v="5"/>
    <n v="9"/>
    <s v="4. Utrechters krijgen hulp bij het vinden van een passende oplossing bij hun (zorg)vraag binnen de sociale basiszorg"/>
    <s v="Advies"/>
    <s v="Beleidsregel Informatievoorziening, Advies en Onafhankelijke cliëntondersteuning gemeente Utrecht 2019-2024"/>
    <x v="34"/>
    <x v="34"/>
    <n v="2339"/>
    <n v="2339"/>
    <n v="0"/>
    <m/>
  </r>
  <r>
    <x v="5"/>
    <n v="9"/>
    <s v="4. Utrechters krijgen hulp bij het vinden van een passende oplossing bij hun (zorg)vraag binnen de sociale basiszorg"/>
    <s v="Buurtteams Sociaal"/>
    <s v="Beleidsregel Buurtteamorganisatie Sociaal 2019-2024 gemeente Utrecht"/>
    <x v="35"/>
    <x v="35"/>
    <n v="22451"/>
    <n v="22451"/>
    <n v="0"/>
    <m/>
  </r>
  <r>
    <x v="5"/>
    <n v="9"/>
    <s v="4. Utrechters krijgen hulp bij het vinden van een passende oplossing bij hun (zorg)vraag binnen de sociale basiszorg"/>
    <s v="Groepsgewijze activiteiten"/>
    <s v="Beleidsregel Informatievoorziening, Advies en Onafhankelijke cliëntondersteuning gemeente Utrecht 2019-2024"/>
    <x v="36"/>
    <x v="36"/>
    <n v="320"/>
    <m/>
    <n v="320"/>
    <n v="320"/>
  </r>
  <r>
    <x v="5"/>
    <n v="9"/>
    <s v="4. Utrechters krijgen hulp bij het vinden van een passende oplossing bij hun (zorg)vraag binnen de sociale basiszorg"/>
    <s v="Informatievoorziening"/>
    <s v="Beleidsregel Informatievoorziening, Advies en Onafhankelijke cliëntondersteuning gemeente Utrecht 2019-2024"/>
    <x v="37"/>
    <x v="37"/>
    <n v="768"/>
    <n v="768"/>
    <n v="0"/>
    <m/>
  </r>
  <r>
    <x v="5"/>
    <n v="9"/>
    <s v="4. Utrechters krijgen hulp bij het vinden van een passende oplossing bij hun (zorg)vraag binnen de sociale basiszorg"/>
    <s v="Onafhankelijke clientondersteuning"/>
    <s v="Beleidsregel Informatievoorziening, Advies en Onafhankelijke cliëntondersteuning gemeente Utrecht 2019-2025"/>
    <x v="38"/>
    <x v="38"/>
    <n v="163"/>
    <n v="163"/>
    <n v="0"/>
    <m/>
  </r>
  <r>
    <x v="5"/>
    <n v="9"/>
    <s v="4. Utrechters krijgen hulp bij het vinden van een passende oplossing bij hun (zorg)vraag binnen de sociale basiszorg"/>
    <s v="Ondersteuning schuldhulpverlening vanuit Informele zorg"/>
    <s v="Beleidsregel Informatievoorziening, Advies en Onafhankelijke cliëntondersteuning gemeente Utrecht 2019-2024"/>
    <x v="39"/>
    <x v="39"/>
    <n v="1251"/>
    <n v="1251"/>
    <n v="0"/>
    <m/>
  </r>
  <r>
    <x v="5"/>
    <n v="9"/>
    <s v="5. Utrechters krijgen de aanvullende zorg en ondersteuning passend bij hun (zorg)vraag zodat zij mee kunnen doen"/>
    <s v="Buurtbemiddeling/ aanpak extreme woonoverlast"/>
    <s v="Algemene SubsidieVerordening (ASV)"/>
    <x v="40"/>
    <x v="40"/>
    <n v="879"/>
    <m/>
    <n v="879"/>
    <n v="879"/>
  </r>
  <r>
    <x v="5"/>
    <n v="9"/>
    <s v="5. Utrechters krijgen de aanvullende zorg en ondersteuning passend bij hun (zorg)vraag zodat zij mee kunnen doen"/>
    <s v="FIOM"/>
    <s v="Algemene SubsidieVerordening (ASV)"/>
    <x v="41"/>
    <x v="41"/>
    <n v="314"/>
    <m/>
    <n v="314"/>
    <n v="314"/>
  </r>
  <r>
    <x v="5"/>
    <n v="9"/>
    <s v="5. Utrechters krijgen de aanvullende zorg en ondersteuning passend bij hun (zorg)vraag zodat zij mee kunnen doen"/>
    <s v="Sociale prestatie en dagondersteuning"/>
    <s v="Nadere regel subsidie sociale prestatie en dagondersteuning"/>
    <x v="42"/>
    <x v="42"/>
    <n v="6736"/>
    <m/>
    <n v="6736"/>
    <n v="6232"/>
  </r>
  <r>
    <x v="5"/>
    <n v="9"/>
    <s v="6. Inwoners in de regio Utrecht die onvoldoende zelfredzaam en/of dakloos zijn, krijgen (24-uurs) begeleiding gericht op herstel en activering, thuis of in een woonvoorziening"/>
    <s v="Veilig thuis 18+"/>
    <s v="Nadere regel subsidie Veilig Thuis, (preventieve) jeugdbescherming en jeugdreclassering (subsidieregeling VT-JB-JR Utrecht 2018)"/>
    <x v="43"/>
    <x v="43"/>
    <n v="5831"/>
    <n v="5831"/>
    <n v="0"/>
    <m/>
  </r>
  <r>
    <x v="5"/>
    <n v="9"/>
    <s v="6. Inwoners in de regio Utrecht die onvoldoende zelfredzaam en/of dakloos zijn, krijgen (24-uurs) begeleiding gericht op herstel en activering, thuis of in een woonvoorziening"/>
    <s v="Voorkomen huiselijk geweld"/>
    <s v="Algemene SubsidieVerordening (ASV)"/>
    <x v="44"/>
    <x v="44"/>
    <n v="2514"/>
    <m/>
    <n v="2514"/>
    <n v="2363"/>
  </r>
  <r>
    <x v="5"/>
    <n v="9"/>
    <s v="6. Inwoners in de regio Utrecht die onvoldoende zelfredzaam en/of dakloos zijn, krijgen (24-uurs) begeleiding gericht op herstel en activering, thuis of in een woonvoorziening"/>
    <s v="Gecombineerde inloopvoorziening voor daklozen"/>
    <s v="Nadere regel subsidie basiszorg daklozen regio Utrecht"/>
    <x v="45"/>
    <x v="45"/>
    <n v="1727"/>
    <n v="1727"/>
    <n v="0"/>
    <m/>
  </r>
  <r>
    <x v="5"/>
    <n v="9"/>
    <s v="7. Nieuwkomers weten zich welkom en thuis in Utrecht en kunnen zich maximaal ontwikkelen en ontplooien voor hun toekomst in Utrecht of ergens anders"/>
    <s v="Asielzoekers, ongedocumenteerden en vluchtelingen"/>
    <s v="Algemene SubsidieVerordening (ASV)"/>
    <x v="46"/>
    <x v="46"/>
    <n v="9500"/>
    <m/>
    <n v="9500"/>
    <n v="7900"/>
  </r>
  <r>
    <x v="6"/>
    <n v="8"/>
    <s v="1. Alle kinderen en jongeren doorlopen hun eigen unieke pad naar kansrijke deelname aan de samenleving"/>
    <s v="Huisvesting voor uitvoering  voorschoolse educatie"/>
    <s v="Nadere regel transitiekosten voorschoolse educatie Utrecht 2022-2023 gemeente Utrecht"/>
    <x v="47"/>
    <x v="47"/>
    <n v="800"/>
    <m/>
    <n v="800"/>
    <m/>
  </r>
  <r>
    <x v="6"/>
    <n v="8"/>
    <s v="1. Alle kinderen en jongeren doorlopen hun eigen unieke pad naar kansrijke deelname aan de samenleving"/>
    <s v="Internationale Schakel Klassen (ISK): taal onderwijs voor nieuwkomers (VO) van 12 t/m 18 jaar"/>
    <s v="Nadere regel subsidie onderwijs gemeente Utrecht"/>
    <x v="48"/>
    <x v="48"/>
    <n v="97"/>
    <m/>
    <n v="97"/>
    <n v="97"/>
  </r>
  <r>
    <x v="6"/>
    <n v="8"/>
    <s v="1. Alle kinderen en jongeren doorlopen hun eigen unieke pad naar kansrijke deelname aan de samenleving"/>
    <s v="Onderwijs Ondersteunende Activiteiten"/>
    <s v="Nadere regel subsidie onderwijs gemeente Utrecht"/>
    <x v="49"/>
    <x v="49"/>
    <n v="89"/>
    <m/>
    <n v="89"/>
    <m/>
  </r>
  <r>
    <x v="6"/>
    <n v="8"/>
    <s v="1. Alle kinderen en jongeren doorlopen hun eigen unieke pad naar kansrijke deelname aan de samenleving"/>
    <s v="Onderwijs ondersteuning talentontwikkeling"/>
    <s v="Nadere regel subsidie onderwijs gemeente Utrecht"/>
    <x v="50"/>
    <x v="49"/>
    <n v="37"/>
    <m/>
    <n v="37"/>
    <m/>
  </r>
  <r>
    <x v="6"/>
    <n v="8"/>
    <s v="1. Alle kinderen en jongeren doorlopen hun eigen unieke pad naar kansrijke deelname aan de samenleving"/>
    <s v="NPOnderwijs"/>
    <s v="Nadere regel subsidie Herstel en veerkracht Utrechtse Jeugd"/>
    <x v="51"/>
    <x v="50"/>
    <n v="4850"/>
    <m/>
    <n v="4850"/>
    <m/>
  </r>
  <r>
    <x v="6"/>
    <n v="8"/>
    <s v="1. Alle kinderen en jongeren doorlopen hun eigen unieke pad naar kansrijke deelname aan de samenleving"/>
    <s v="Onderwijs Achterstanden Beleid"/>
    <s v="Nadere regel subsidie Herstel en veerkracht Utrechtse Jeugd"/>
    <x v="52"/>
    <x v="51"/>
    <n v="1100"/>
    <m/>
    <n v="1100"/>
    <m/>
  </r>
  <r>
    <x v="6"/>
    <n v="8"/>
    <s v="1. Alle kinderen en jongeren doorlopen hun eigen unieke pad naar kansrijke deelname aan de samenleving"/>
    <s v="Taalschool: taal onderwijs voor nieuwkomers van 4 t/m 12 jaar"/>
    <s v="Nadere regel subsidie onderwijs gemeente Utrecht"/>
    <x v="53"/>
    <x v="52"/>
    <n v="900"/>
    <m/>
    <n v="900"/>
    <n v="364"/>
  </r>
  <r>
    <x v="6"/>
    <n v="8"/>
    <s v="1. Alle kinderen en jongeren doorlopen hun eigen unieke pad naar kansrijke deelname aan de samenleving"/>
    <s v="Transitieregeling Voorschoolse educatie"/>
    <s v="Nadere regel transitiekosten voorschoolse educatie Utrecht 2022-2023 gemeente Utrecht"/>
    <x v="54"/>
    <x v="53"/>
    <n v="1500"/>
    <m/>
    <n v="1500"/>
    <m/>
  </r>
  <r>
    <x v="6"/>
    <n v="8"/>
    <s v="1. Alle kinderen en jongeren doorlopen hun eigen unieke pad naar kansrijke deelname aan de samenleving"/>
    <s v="Uitvoering Voorschoolse Educatie"/>
    <s v="Beleidsregel passende kinderopvang: voorschoolse educatie en kinderopvang plus gemeente Utrecht 2020-2023"/>
    <x v="55"/>
    <x v="54"/>
    <n v="10000"/>
    <m/>
    <n v="10000"/>
    <m/>
  </r>
  <r>
    <x v="6"/>
    <n v="8"/>
    <s v="1. Alle kinderen en jongeren doorlopen hun eigen unieke pad naar kansrijke deelname aan de samenleving"/>
    <s v="Uitvoering Voorschoolse educatie plus"/>
    <s v="Beleidsregel passende kinderopvang: voorschoolse educatie en kinderopvang plus gemeente Utrecht 2020-2023"/>
    <x v="56"/>
    <x v="55"/>
    <n v="900"/>
    <m/>
    <n v="900"/>
    <m/>
  </r>
  <r>
    <x v="6"/>
    <n v="8"/>
    <s v="1. Alle kinderen en jongeren doorlopen hun eigen unieke pad naar kansrijke deelname aan de samenleving"/>
    <s v="Verkeersexamen in de wijken"/>
    <s v="Nadere regel subsidie onderwijs gemeente Utrecht"/>
    <x v="57"/>
    <x v="56"/>
    <n v="32"/>
    <m/>
    <n v="32"/>
    <m/>
  </r>
  <r>
    <x v="6"/>
    <n v="8"/>
    <s v="1. Alle kinderen en jongeren doorlopen hun eigen unieke pad naar kansrijke deelname aan de samenleving"/>
    <s v="Versterken van taal"/>
    <s v="Nadere regel subsidie onderwijs gemeente Utrecht"/>
    <x v="58"/>
    <x v="57"/>
    <n v="3800"/>
    <m/>
    <n v="3800"/>
    <n v="3800"/>
  </r>
  <r>
    <x v="6"/>
    <n v="8"/>
    <s v="1. Alle kinderen en jongeren doorlopen hun eigen unieke pad naar kansrijke deelname aan de samenleving"/>
    <s v="Versterken van taal: Brede school Academie (BSA)"/>
    <s v="Nadere regel subsidie onderwijs gemeente Utrecht"/>
    <x v="59"/>
    <x v="58"/>
    <n v="300"/>
    <m/>
    <n v="300"/>
    <m/>
  </r>
  <r>
    <x v="6"/>
    <n v="8"/>
    <s v="1. Alle kinderen en jongeren doorlopen hun eigen unieke pad naar kansrijke deelname aan de samenleving"/>
    <s v="Overgang PO naar VO"/>
    <s v="Nadere regel subsidie onderwijs gemeente Utrecht"/>
    <x v="60"/>
    <x v="59"/>
    <n v="227"/>
    <m/>
    <n v="227"/>
    <n v="227"/>
  </r>
  <r>
    <x v="6"/>
    <n v="8"/>
    <s v="1. Alle kinderen en jongeren doorlopen hun eigen unieke pad naar kansrijke deelname aan de samenleving"/>
    <s v="Bibliotheek Utrecht"/>
    <s v="Algemene SubsidieVerordening (ASV)"/>
    <x v="61"/>
    <x v="60"/>
    <n v="15130"/>
    <m/>
    <n v="15130"/>
    <n v="15130"/>
  </r>
  <r>
    <x v="6"/>
    <n v="8"/>
    <s v="1. Alle kinderen en jongeren doorlopen hun eigen unieke pad naar kansrijke deelname aan de samenleving"/>
    <s v="Burgerschap PO"/>
    <s v="Nadere regel subsidie onderwijs gemeente Utrecht"/>
    <x v="62"/>
    <x v="61"/>
    <n v="32"/>
    <m/>
    <n v="32"/>
    <n v="32"/>
  </r>
  <r>
    <x v="6"/>
    <n v="8"/>
    <s v="1. Alle kinderen en jongeren doorlopen hun eigen unieke pad naar kansrijke deelname aan de samenleving"/>
    <s v="Burgerschap VO"/>
    <s v="Nadere regel subsidie onderwijs gemeente Utrecht"/>
    <x v="63"/>
    <x v="62"/>
    <n v="17"/>
    <m/>
    <n v="17"/>
    <n v="17"/>
  </r>
  <r>
    <x v="6"/>
    <n v="8"/>
    <s v="1. Alle kinderen en jongeren doorlopen hun eigen unieke pad naar kansrijke deelname aan de samenleving"/>
    <s v="Combinatiefuncties brede school voortgezet onderwijs"/>
    <s v="Nadere regel subsidie onderwijs gemeente Utrecht"/>
    <x v="64"/>
    <x v="63"/>
    <n v="391"/>
    <m/>
    <n v="391"/>
    <n v="391"/>
  </r>
  <r>
    <x v="6"/>
    <n v="8"/>
    <s v="1. Alle kinderen en jongeren doorlopen hun eigen unieke pad naar kansrijke deelname aan de samenleving"/>
    <s v="Cultuureducatie (onderwijs)"/>
    <s v="Nadere regel subsidie onderwijs gemeente Utrecht"/>
    <x v="65"/>
    <x v="64"/>
    <n v="1917"/>
    <m/>
    <n v="1917"/>
    <n v="1917"/>
  </r>
  <r>
    <x v="6"/>
    <n v="8"/>
    <s v="1. Alle kinderen en jongeren doorlopen hun eigen unieke pad naar kansrijke deelname aan de samenleving"/>
    <s v="Talentontwikkeling en combinatiefuncties brede school primair onderwijs"/>
    <s v="Nadere regel subsidie onderwijs gemeente Utrecht"/>
    <x v="66"/>
    <x v="65"/>
    <n v="1466"/>
    <m/>
    <n v="1466"/>
    <n v="1466"/>
  </r>
  <r>
    <x v="6"/>
    <n v="8"/>
    <s v="1. Alle kinderen en jongeren doorlopen hun eigen unieke pad naar kansrijke deelname aan de samenleving"/>
    <s v="Talentontwikkeling voortgezet onderwijs"/>
    <s v="Nadere regel subsidie onderwijs gemeente Utrecht"/>
    <x v="67"/>
    <x v="66"/>
    <n v="760"/>
    <m/>
    <n v="760"/>
    <n v="760"/>
  </r>
  <r>
    <x v="6"/>
    <n v="8"/>
    <s v="1. Alle kinderen en jongeren doorlopen hun eigen unieke pad naar kansrijke deelname aan de samenleving"/>
    <s v="Ondersteuning peuter bij overgang naar primair onderwijs"/>
    <s v="Nadere regel subsidie onderwijs gemeente Utrecht"/>
    <x v="68"/>
    <x v="67"/>
    <n v="443"/>
    <m/>
    <n v="443"/>
    <n v="443"/>
  </r>
  <r>
    <x v="6"/>
    <n v="8"/>
    <s v="1. Alle kinderen en jongeren doorlopen hun eigen unieke pad naar kansrijke deelname aan de samenleving"/>
    <s v="OPDC Utrecht"/>
    <s v="Nadere regel subsidie onderwijs gemeente Utrecht"/>
    <x v="69"/>
    <x v="68"/>
    <n v="654"/>
    <m/>
    <n v="654"/>
    <n v="654"/>
  </r>
  <r>
    <x v="6"/>
    <n v="8"/>
    <s v="1. Alle kinderen en jongeren doorlopen hun eigen unieke pad naar kansrijke deelname aan de samenleving"/>
    <s v="Schoolmaatschappelijk werk PO (subsidietender Buurtteam Jeugd)"/>
    <s v="Beleidsregel Buurtteamorganisatie Jeugd en Gezin 2019-2024 gemeente Utrecht"/>
    <x v="70"/>
    <x v="69"/>
    <n v="1400"/>
    <m/>
    <n v="1400"/>
    <n v="1400"/>
  </r>
  <r>
    <x v="6"/>
    <n v="8"/>
    <s v="1. Alle kinderen en jongeren doorlopen hun eigen unieke pad naar kansrijke deelname aan de samenleving"/>
    <s v="Schoolmaatschappelijk werk VO (subsidietender Buurtteam Jeugd)"/>
    <s v="Beleidsregel Buurtteamorganisatie Jeugd en Gezin 2019-2024 gemeente Utrecht"/>
    <x v="71"/>
    <x v="69"/>
    <n v="944"/>
    <m/>
    <n v="944"/>
    <n v="944"/>
  </r>
  <r>
    <x v="6"/>
    <n v="8"/>
    <s v="1. Alle kinderen en jongeren doorlopen hun eigen unieke pad naar kansrijke deelname aan de samenleving"/>
    <s v="VSV Regionaal"/>
    <s v="Nadere regel subsidie onderwijs gemeente Utrecht"/>
    <x v="72"/>
    <x v="70"/>
    <n v="600"/>
    <m/>
    <n v="600"/>
    <m/>
  </r>
  <r>
    <x v="6"/>
    <n v="8"/>
    <s v="1. Alle kinderen en jongeren doorlopen hun eigen unieke pad naar kansrijke deelname aan de samenleving"/>
    <s v="VSV stad inclusief loopbaanoriëntatie PO-VO en overgang VO-MBO"/>
    <s v="Nadere regel subsidie onderwijs gemeente Utrecht"/>
    <x v="73"/>
    <x v="70"/>
    <n v="285"/>
    <m/>
    <n v="285"/>
    <n v="285"/>
  </r>
  <r>
    <x v="6"/>
    <n v="8"/>
    <s v="1. Alle kinderen en jongeren doorlopen hun eigen unieke pad naar kansrijke deelname aan de samenleving"/>
    <s v="Ondersteunend personeel primair onderwijs (voorheen conciërges)"/>
    <s v="Nadere regel subsidie onderwijs gemeente Utrecht"/>
    <x v="74"/>
    <x v="71"/>
    <n v="358"/>
    <m/>
    <n v="358"/>
    <n v="358"/>
  </r>
  <r>
    <x v="6"/>
    <n v="8"/>
    <s v="1. Alle kinderen en jongeren doorlopen hun eigen unieke pad naar kansrijke deelname aan de samenleving"/>
    <s v="Onderwijsimpuls voor toekomstbestendig onderwijs"/>
    <s v="BELEIDSREGEL UTRECHTSE ONDERWIJSIMPULS VOOR KWALITEIT EN EXCELLENTIE"/>
    <x v="75"/>
    <x v="72"/>
    <n v="1289"/>
    <n v="45"/>
    <n v="1244"/>
    <n v="1244"/>
  </r>
  <r>
    <x v="6"/>
    <n v="8"/>
    <s v="1. Alle kinderen en jongeren doorlopen hun eigen unieke pad naar kansrijke deelname aan de samenleving"/>
    <s v="Utrecht Leert!"/>
    <s v="Nadere regel subsidie onderwijs gemeente Utrecht"/>
    <x v="76"/>
    <x v="73"/>
    <n v="1000"/>
    <m/>
    <n v="1000"/>
    <m/>
  </r>
  <r>
    <x v="6"/>
    <n v="8"/>
    <s v="1. Alle kinderen en jongeren doorlopen hun eigen unieke pad naar kansrijke deelname aan de samenleving"/>
    <s v="Voldoende Stage- en leerwerkplekken"/>
    <s v="Nadere regel subsidie stimuleren begeleiding bij stages en leerbanen MBO gemeente Utrecht"/>
    <x v="77"/>
    <x v="74"/>
    <n v="900"/>
    <m/>
    <n v="900"/>
    <m/>
  </r>
  <r>
    <x v="6"/>
    <n v="8"/>
    <s v="1. Alle kinderen en jongeren doorlopen hun eigen unieke pad naar kansrijke deelname aan de samenleving"/>
    <s v="Sterk MBO Utrecht"/>
    <s v="Nadere regels subsidie Sterk Utrechts mbo"/>
    <x v="78"/>
    <x v="75"/>
    <n v="461"/>
    <m/>
    <n v="461"/>
    <m/>
  </r>
  <r>
    <x v="7"/>
    <n v="5"/>
    <s v="1. De openbare ruimte is gezond, aantrekkelijk, robuust en toekomstbestendig voor iedereen"/>
    <s v="Herstel kelders wervengebied"/>
    <s v="Nadere regel subsidie kelders wervengebied pilotfase 2022-2024 gemeente Utrecht"/>
    <x v="79"/>
    <x v="76"/>
    <n v="1800"/>
    <m/>
    <n v="1800"/>
    <m/>
  </r>
  <r>
    <x v="7"/>
    <n v="5"/>
    <s v="2. Het water- en rioleringssysteem is gezond, robuust en toekomstbestendig voor iedereen"/>
    <s v="Groene daken"/>
    <s v="Nadere regels Subsidie groene daken 2020"/>
    <x v="80"/>
    <x v="77"/>
    <n v="700"/>
    <m/>
    <n v="700"/>
    <m/>
  </r>
  <r>
    <x v="7"/>
    <n v="5"/>
    <s v="2. Het water- en rioleringssysteem is gezond, robuust en toekomstbestendig voor iedereen"/>
    <s v="Watervriendelijk Maatschappelijk vastgoed"/>
    <s v="Nadere regel subsidie watervriendelijk maatschappelijk vastgoed gemeente Utrecht"/>
    <x v="81"/>
    <x v="78"/>
    <n v="300"/>
    <m/>
    <n v="300"/>
    <m/>
  </r>
  <r>
    <x v="7"/>
    <n v="5"/>
    <s v="3. Extra groen dat bijdraagt aan klimaatadaptatie, biodiversiteit en/of recreatie voor mensen en dieren"/>
    <s v="Dierenweides"/>
    <s v="Algemene SubsidieVerordening (ASV)"/>
    <x v="82"/>
    <x v="79"/>
    <n v="48"/>
    <m/>
    <n v="48"/>
    <n v="40"/>
  </r>
  <r>
    <x v="8"/>
    <n v="2"/>
    <s v="1. Herontwikkeling van de fysieke leefomgeving draagt bij aan gezonde groei met kwaliteit en in balans"/>
    <s v="Lesgeven in een grootstedelijke context"/>
    <s v="Nadere regel subsidie Lesgeven in een grootstedelijke context gemeente Utrecht"/>
    <x v="83"/>
    <x v="80"/>
    <n v="400"/>
    <m/>
    <n v="400"/>
    <m/>
  </r>
  <r>
    <x v="8"/>
    <n v="2"/>
    <s v="1. Herontwikkeling van de fysieke leefomgeving draagt bij aan gezonde groei met kwaliteit en in balans"/>
    <s v="Ruimtelijke plannen"/>
    <s v="Algemene SubsidieVerordening (ASV)"/>
    <x v="84"/>
    <x v="81"/>
    <n v="79"/>
    <m/>
    <n v="79"/>
    <n v="79"/>
  </r>
  <r>
    <x v="8"/>
    <n v="2"/>
    <s v="3. Voldoende passende en betaalbare huisvesting voor alle bewoners en woningzoekenden"/>
    <s v="Doelgroepen"/>
    <s v="Nadere regel subsidie huurdersparticipatie"/>
    <x v="85"/>
    <x v="82"/>
    <n v="50"/>
    <m/>
    <n v="50"/>
    <n v="50"/>
  </r>
  <r>
    <x v="8"/>
    <n v="2"/>
    <s v="3. Voldoende passende en betaalbare huisvesting voor alle bewoners en woningzoekenden"/>
    <s v="Toevoegen Woonruimte"/>
    <s v="Nadere regel subsidie Fonds Toevoegen Woonruimte 2021"/>
    <x v="86"/>
    <x v="83"/>
    <n v="300"/>
    <m/>
    <n v="300"/>
    <m/>
  </r>
  <r>
    <x v="8"/>
    <n v="2"/>
    <s v="4. Monumenten en cultuurhistorische waarden"/>
    <s v="Exploitatie Domunder"/>
    <s v="Algemene SubsidieVerordening (ASV)"/>
    <x v="87"/>
    <x v="84"/>
    <n v="40"/>
    <n v="40"/>
    <n v="0"/>
    <m/>
  </r>
  <r>
    <x v="8"/>
    <n v="2"/>
    <s v="4. Monumenten en cultuurhistorische waarden"/>
    <s v="Publieksbereik Erfgoed "/>
    <s v="Nadere regel subsidie publieksbereik erfgoed gemeente Utrecht"/>
    <x v="88"/>
    <x v="85"/>
    <n v="70"/>
    <m/>
    <n v="70"/>
    <n v="70"/>
  </r>
  <r>
    <x v="9"/>
    <n v="13"/>
    <s v="3. Kinderen, jongeren, ouders en opvoeders zijn veerkrachtig"/>
    <s v="Ambulant jongerenwerk"/>
    <s v="Beleidsregel Jongerenwerk 2020-2026"/>
    <x v="89"/>
    <x v="86"/>
    <n v="4949"/>
    <m/>
    <n v="4949"/>
    <m/>
  </r>
  <r>
    <x v="9"/>
    <n v="13"/>
    <s v="3. Kinderen, jongeren, ouders en opvoeders zijn veerkrachtig"/>
    <s v="Jongeren, relaties en seksualiteit"/>
    <s v="Nadere regel subsidie Preventie en begeleiding aan jongeren op het gebied van liefde, relaties en seksualiteit gemeente Utrecht"/>
    <x v="90"/>
    <x v="87"/>
    <n v="467"/>
    <m/>
    <n v="467"/>
    <m/>
  </r>
  <r>
    <x v="9"/>
    <n v="13"/>
    <s v="3. Kinderen, jongeren, ouders en opvoeders zijn veerkrachtig"/>
    <s v="De Stem van Utrecht"/>
    <s v="Beleidsregel ‘De stem van Utrechters’ door cliëntraden, adviescommissies en belangenorganisaties"/>
    <x v="91"/>
    <x v="88"/>
    <n v="105"/>
    <m/>
    <n v="105"/>
    <n v="105"/>
  </r>
  <r>
    <x v="9"/>
    <n v="13"/>
    <s v="3. Kinderen, jongeren, ouders en opvoeders zijn veerkrachtig"/>
    <s v="Jeugdhulp meedoen (subsidietender Sport)"/>
    <s v="Beleidsregel sport, bewegen en verenigingsondersteuning 2018-2024 gemeente Utrecht"/>
    <x v="92"/>
    <x v="89"/>
    <n v="59"/>
    <n v="59"/>
    <n v="0"/>
    <m/>
  </r>
  <r>
    <x v="9"/>
    <n v="13"/>
    <s v="3. Kinderen, jongeren, ouders en opvoeders zijn veerkrachtig"/>
    <s v="Sociale prestatie en dagondersteuning (jeugd)"/>
    <s v="Nadere regel subsidie sociale prestatie en dagondersteuning"/>
    <x v="93"/>
    <x v="42"/>
    <n v="290"/>
    <m/>
    <n v="290"/>
    <n v="259"/>
  </r>
  <r>
    <x v="9"/>
    <n v="13"/>
    <s v="1. Inwoners doen mee en zorgen voor elkaar"/>
    <s v="Beheerde speeltuinen"/>
    <s v="Beleidsregel Beheerde speeltuinen gemeente Utrecht"/>
    <x v="94"/>
    <x v="90"/>
    <n v="2386"/>
    <m/>
    <n v="2386"/>
    <n v="2386"/>
  </r>
  <r>
    <x v="9"/>
    <n v="13"/>
    <s v="1. Inwoners doen mee en zorgen voor elkaar"/>
    <s v="Belangenbehartiging en informatievoorziening"/>
    <s v="Beleidsregel ‘De stem van Utrechters’ door cliëntraden, adviescommissies en belangenorganisaties"/>
    <x v="95"/>
    <x v="88"/>
    <n v="1272"/>
    <n v="53"/>
    <n v="1219"/>
    <n v="969"/>
  </r>
  <r>
    <x v="9"/>
    <n v="13"/>
    <s v="1. Inwoners doen mee en zorgen voor elkaar"/>
    <s v="Brugfunctie - nadere regel vrijwillige inzet voor elkaar"/>
    <s v="Nadere regel subsidie vrijwillige inzet voor elkaar"/>
    <x v="96"/>
    <x v="91"/>
    <n v="453"/>
    <m/>
    <n v="453"/>
    <n v="453"/>
  </r>
  <r>
    <x v="9"/>
    <n v="13"/>
    <s v="3. Kinderen, jongeren, ouders en opvoeders zijn veerkrachtig"/>
    <s v="Kinder- en jongerenwerk MO"/>
    <s v="Beleidsregel Jongerenwerk 2020-2026"/>
    <x v="97"/>
    <x v="86"/>
    <n v="528"/>
    <m/>
    <n v="528"/>
    <n v="528"/>
  </r>
  <r>
    <x v="9"/>
    <n v="13"/>
    <s v="1. Inwoners doen mee en zorgen voor elkaar"/>
    <s v="Laaggeletterdheid / taal en digitale vaardigheden - nadere regel vrijwillige inzet voor elkaar"/>
    <s v="Nadere regel subsidie vrijwillige inzet voor elkaar"/>
    <x v="98"/>
    <x v="92"/>
    <n v="1027"/>
    <m/>
    <n v="1027"/>
    <n v="1027"/>
  </r>
  <r>
    <x v="9"/>
    <n v="13"/>
    <s v="1. Inwoners doen mee en zorgen voor elkaar"/>
    <s v="Nadere regel basisvoorziening ondersteuning mantelzorgers"/>
    <s v="Nadere regel subsidie mantelzorgondersteuning"/>
    <x v="99"/>
    <x v="93"/>
    <n v="711"/>
    <m/>
    <n v="711"/>
    <m/>
  </r>
  <r>
    <x v="9"/>
    <n v="13"/>
    <s v="1. Inwoners doen mee en zorgen voor elkaar"/>
    <s v="Nadere regel basisvoorziening vrijwilligersondersteuning"/>
    <s v="Nadere regel subsidie basisvoorziening vrijwilligersondersteuning"/>
    <x v="100"/>
    <x v="94"/>
    <n v="773"/>
    <m/>
    <n v="773"/>
    <m/>
  </r>
  <r>
    <x v="9"/>
    <n v="13"/>
    <s v="1. Inwoners doen mee en zorgen voor elkaar"/>
    <s v="NT2 voor volwassenen"/>
    <s v="Nadere regel subsidie onderwijs gemeente Utrecht"/>
    <x v="101"/>
    <x v="95"/>
    <n v="218"/>
    <m/>
    <n v="218"/>
    <n v="218"/>
  </r>
  <r>
    <x v="9"/>
    <n v="13"/>
    <s v="1. Inwoners doen mee en zorgen voor elkaar"/>
    <s v="Sociaal makelaarschap"/>
    <s v="Beleidsregel Sociaal makelaarschap gemeente Utrecht 2019-2024"/>
    <x v="102"/>
    <x v="96"/>
    <n v="7828"/>
    <n v="7828"/>
    <n v="0"/>
    <n v="0"/>
  </r>
  <r>
    <x v="9"/>
    <n v="13"/>
    <s v="1. Inwoners doen mee en zorgen voor elkaar"/>
    <s v="Stimuleren vrijwilligerswerk"/>
    <s v="Algemene SubsidieVerordening (ASV)"/>
    <x v="103"/>
    <x v="97"/>
    <n v="191"/>
    <m/>
    <n v="191"/>
    <n v="191"/>
  </r>
  <r>
    <x v="9"/>
    <n v="13"/>
    <s v="1. Inwoners doen mee en zorgen voor elkaar"/>
    <s v="Taal en digitale vaardigheden - nadere regel vrijwillige inzet voor elkaar"/>
    <s v="Nadere regel subsidie vrijwillige inzet voor elkaar"/>
    <x v="104"/>
    <x v="98"/>
    <n v="100"/>
    <m/>
    <n v="100"/>
    <m/>
  </r>
  <r>
    <x v="9"/>
    <n v="13"/>
    <s v="1. Inwoners doen mee en zorgen voor elkaar"/>
    <s v="Zorg voor elkaar - nadere regel vrijwillige inzet voor elkaar"/>
    <s v="Nadere regel subsidie vrijwillige inzet voor elkaar"/>
    <x v="105"/>
    <x v="99"/>
    <n v="5280"/>
    <m/>
    <n v="5280"/>
    <n v="5280"/>
  </r>
  <r>
    <x v="9"/>
    <n v="13"/>
    <s v="5. Inwoners kunnen op hun eigen manier en niveau sporten en bewegen in een veilige omgeving"/>
    <s v="Challenge aangepast sportaanbod sportakkoord "/>
    <s v="Beleidsregel Sportakkoord Utrecht"/>
    <x v="106"/>
    <x v="100"/>
    <n v="53"/>
    <m/>
    <n v="53"/>
    <m/>
  </r>
  <r>
    <x v="9"/>
    <n v="13"/>
    <s v="5. Inwoners kunnen op hun eigen manier en niveau sporten en bewegen in een veilige omgeving"/>
    <s v="Challenge buurtsportcoach sportakkoord"/>
    <s v="Beleidsregel Sportakkoord Utrecht"/>
    <x v="107"/>
    <x v="101"/>
    <n v="74"/>
    <n v="74"/>
    <n v="0"/>
    <m/>
  </r>
  <r>
    <x v="9"/>
    <n v="13"/>
    <s v="5. Inwoners kunnen op hun eigen manier en niveau sporten en bewegen in een veilige omgeving"/>
    <s v="Challenge samenwerking sportakkoord"/>
    <s v="Beleidsregel Sportakkoord Utrecht"/>
    <x v="108"/>
    <x v="102"/>
    <n v="130"/>
    <m/>
    <n v="130"/>
    <m/>
  </r>
  <r>
    <x v="9"/>
    <n v="13"/>
    <s v="5. Inwoners kunnen op hun eigen manier en niveau sporten en bewegen in een veilige omgeving"/>
    <s v="Challenge sportaanbieders sportakkoord"/>
    <s v="Beleidsregel Sportakkoord Utrecht"/>
    <x v="109"/>
    <x v="103"/>
    <n v="62"/>
    <m/>
    <n v="62"/>
    <m/>
  </r>
  <r>
    <x v="9"/>
    <n v="13"/>
    <s v="5. Inwoners kunnen op hun eigen manier en niveau sporten en bewegen in een veilige omgeving"/>
    <s v="Grootschalige schoolsportevenementen"/>
    <s v="Nadere regel subsidie sportevenementen gemeente Utrecht"/>
    <x v="110"/>
    <x v="104"/>
    <n v="49"/>
    <m/>
    <n v="49"/>
    <m/>
  </r>
  <r>
    <x v="9"/>
    <n v="13"/>
    <s v="5. Inwoners kunnen op hun eigen manier en niveau sporten en bewegen in een veilige omgeving"/>
    <s v="Grotere sportdeelname van kinderen"/>
    <s v="Beleidsregel sport, bewegen en verenigingsondersteuning 2018-2024 gemeente Utrecht"/>
    <x v="111"/>
    <x v="105"/>
    <n v="114"/>
    <n v="114"/>
    <n v="0"/>
    <m/>
  </r>
  <r>
    <x v="9"/>
    <n v="13"/>
    <s v="5. Inwoners kunnen op hun eigen manier en niveau sporten en bewegen in een veilige omgeving"/>
    <s v="Sport, bewegen en verenigingsondersteuning"/>
    <s v="Beleidsregel sport, bewegen en verenigingsondersteuning 2018-2024 gemeente Utrecht"/>
    <x v="112"/>
    <x v="106"/>
    <n v="3411"/>
    <n v="3411"/>
    <n v="0"/>
    <m/>
  </r>
  <r>
    <x v="9"/>
    <n v="13"/>
    <s v="5. Inwoners kunnen op hun eigen manier en niveau sporten en bewegen in een veilige omgeving"/>
    <s v="Sport, bewegen en verenigingsondersteuning (topsport)"/>
    <s v="Beleidsregel sport, bewegen en verenigingsondersteuning 2018-2024 gemeente Utrecht"/>
    <x v="113"/>
    <x v="106"/>
    <n v="253"/>
    <n v="253"/>
    <n v="0"/>
    <m/>
  </r>
  <r>
    <x v="9"/>
    <n v="13"/>
    <s v="5. Inwoners kunnen op hun eigen manier en niveau sporten en bewegen in een veilige omgeving"/>
    <s v="Talentenprogramma's sport"/>
    <s v="Nadere regel subsidie Talentontwikkeling sport gemeente Utrecht"/>
    <x v="114"/>
    <x v="107"/>
    <n v="51"/>
    <n v="51"/>
    <n v="0"/>
    <n v="0"/>
  </r>
  <r>
    <x v="9"/>
    <n v="13"/>
    <s v="5. Inwoners kunnen op hun eigen manier en niveau sporten en bewegen in een veilige omgeving"/>
    <s v="Grootschalige sportevenementen"/>
    <s v="Nadere regel subsidie sportevenementen gemeente Utrecht"/>
    <x v="115"/>
    <x v="108"/>
    <n v="151"/>
    <n v="55"/>
    <n v="96"/>
    <m/>
  </r>
  <r>
    <x v="9"/>
    <n v="13"/>
    <s v="5. Inwoners kunnen op hun eigen manier en niveau sporten en bewegen in een veilige omgeving"/>
    <s v="Kleinschalige sportevenementen"/>
    <s v="Nadere regel subsidie sportevenementen gemeente Utrecht"/>
    <x v="116"/>
    <x v="109"/>
    <n v="61"/>
    <m/>
    <n v="61"/>
    <m/>
  </r>
  <r>
    <x v="9"/>
    <n v="13"/>
    <s v="2. Inwoners kunnen zichzelf zijn en leven prettig met elkaar samen"/>
    <s v="Brugfunctie Diversiteit - nadere regel vrijwillige inzet voor elkaar"/>
    <s v="Nadere regel subsidie vrijwillige inzet voor elkaar"/>
    <x v="117"/>
    <x v="110"/>
    <n v="59"/>
    <m/>
    <n v="59"/>
    <m/>
  </r>
  <r>
    <x v="9"/>
    <n v="13"/>
    <s v="2. Inwoners kunnen zichzelf zijn en leven prettig met elkaar samen"/>
    <s v="Meldingen van stigmatisering en discriminatie worden adequaat opgevolgd"/>
    <s v="Algemene SubsidieVerordening (ASV)"/>
    <x v="118"/>
    <x v="111"/>
    <n v="446"/>
    <m/>
    <n v="446"/>
    <n v="446"/>
  </r>
  <r>
    <x v="9"/>
    <n v="13"/>
    <s v="2. Inwoners kunnen zichzelf zijn en leven prettig met elkaar samen"/>
    <s v="Voorlichting en zichtbaar maken diversiteit"/>
    <s v="Algemene SubsidieVerordening (ASV)"/>
    <x v="119"/>
    <x v="112"/>
    <n v="239"/>
    <m/>
    <n v="239"/>
    <n v="239"/>
  </r>
  <r>
    <x v="9"/>
    <n v="13"/>
    <s v="4. Utrecht heeft voldoende, goede en toegankelijke buurtvoorzieningen"/>
    <s v="Accommodaties  maatschappelijke activiteiten: driehoeksoverleg"/>
    <s v="Beleidsregel subsidie Driehoeksoverleggen buurtcentra gemeente Utrecht"/>
    <x v="120"/>
    <x v="113"/>
    <n v="68"/>
    <m/>
    <n v="68"/>
    <m/>
  </r>
  <r>
    <x v="9"/>
    <n v="13"/>
    <s v="4. Utrecht heeft voldoende, goede en toegankelijke buurtvoorzieningen"/>
    <s v="Welzijnsaccommodaties in zelfbeheer - nadere regel vrijwillige inzet voor elkaar"/>
    <s v="Nadere regel subsidie vrijwillige inzet voor elkaar"/>
    <x v="121"/>
    <x v="114"/>
    <n v="839"/>
    <m/>
    <n v="839"/>
    <n v="839"/>
  </r>
  <r>
    <x v="9"/>
    <n v="13"/>
    <s v="6. Utrecht heeft voldoende, goede en toegankelijke sportvoorzieningen"/>
    <s v="Basisvoorzieningen"/>
    <s v="Algemene SubsidieVerordening (ASV)"/>
    <x v="122"/>
    <x v="115"/>
    <n v="382"/>
    <n v="241"/>
    <n v="141"/>
    <n v="141"/>
  </r>
  <r>
    <x v="9"/>
    <n v="13"/>
    <s v="6. Utrecht heeft voldoende, goede en toegankelijke sportvoorzieningen"/>
    <s v="Tuinen en parken"/>
    <s v="Algemene SubsidieVerordening (ASV)"/>
    <x v="123"/>
    <x v="116"/>
    <n v="174"/>
    <m/>
    <n v="174"/>
    <n v="174"/>
  </r>
  <r>
    <x v="10"/>
    <n v="11"/>
    <s v="1. Het Utrechts veiligheidsbeleid is erop gericht het veiligheidsniveau van 2018 tenminste te behouden"/>
    <s v="Politie Keurmerk Veilig Wonen"/>
    <s v="Beleidsregel subsidieverstrekking Politiekeurmerk Veilig Wonen aan eigenaarbewoners gemeente Utrecht"/>
    <x v="124"/>
    <x v="117"/>
    <n v="75"/>
    <m/>
    <n v="75"/>
    <m/>
  </r>
  <r>
    <x v="10"/>
    <n v="11"/>
    <s v="1. Het Utrechts veiligheidsbeleid is erop gericht het veiligheidsniveau van 2018 tenminste te behouden"/>
    <s v="Buurtteams jeugd en gezin (veiligheid) (subsidietender Jeugd)"/>
    <s v="Beleidsregel Buurtteamorganisatie Jeugd en Gezin 2019-2024 gemeente Utrecht"/>
    <x v="125"/>
    <x v="118"/>
    <n v="1476"/>
    <n v="1476"/>
    <n v="0"/>
    <m/>
  </r>
  <r>
    <x v="10"/>
    <n v="11"/>
    <s v="1. Het Utrechts veiligheidsbeleid is erop gericht het veiligheidsniveau van 2018 tenminste te behouden"/>
    <s v="Hulpverlening bij ongevallen en rampen"/>
    <s v="Algemene SubsidieVerordening (ASV)"/>
    <x v="126"/>
    <x v="119"/>
    <n v="1350"/>
    <m/>
    <n v="1350"/>
    <m/>
  </r>
  <r>
    <x v="10"/>
    <n v="11"/>
    <s v="1. Het Utrechts veiligheidsbeleid is erop gericht het veiligheidsniveau van 2018 tenminste te behouden"/>
    <s v="Jongerenwerk en veiligheid"/>
    <s v="Beleidsregel Jongerenwerk 2020-2026"/>
    <x v="127"/>
    <x v="120"/>
    <n v="4319"/>
    <n v="4319"/>
    <n v="0"/>
    <m/>
  </r>
  <r>
    <x v="10"/>
    <n v="11"/>
    <s v="1. Het Utrechts veiligheidsbeleid is erop gericht het veiligheidsniveau van 2018 tenminste te behouden"/>
    <s v="Ondersteuning aanpak jeugd en veiligheid"/>
    <s v="Algemene SubsidieVerordening (ASV)"/>
    <x v="128"/>
    <x v="121"/>
    <n v="69"/>
    <m/>
    <n v="69"/>
    <m/>
  </r>
  <r>
    <x v="10"/>
    <n v="11"/>
    <s v="1. Het Utrechts veiligheidsbeleid is erop gericht het veiligheidsniveau van 2018 tenminste te behouden"/>
    <s v="Preventiekosten bedrijfsovervallen"/>
    <s v="Preventiekosten bedrijfsovervallen"/>
    <x v="129"/>
    <x v="122"/>
    <n v="20"/>
    <m/>
    <n v="20"/>
    <m/>
  </r>
  <r>
    <x v="10"/>
    <n v="11"/>
    <s v="1. Het Utrechts veiligheidsbeleid is erop gericht het veiligheidsniveau van 2018 tenminste te behouden"/>
    <s v="Samen voor Overvecht (Veiligheid)"/>
    <s v="Nadere regels Subsidie Samen voor Overvecht, gemeente Utrecht"/>
    <x v="130"/>
    <x v="30"/>
    <n v="250"/>
    <m/>
    <n v="250"/>
    <n v="250"/>
  </r>
  <r>
    <x v="11"/>
    <n v="10"/>
    <s v="1. In 2040 zijn de gezondheidsverschillen in Utrecht tussen de laagste en hoogste sociaal economische groepen met 30% afgenomen ten opzichte van 2012"/>
    <s v="Alcohol en drugs, Voorlichting en educatie"/>
    <s v="Samenwerkingsovereenkomst met GGD-regioUtrecht"/>
    <x v="131"/>
    <x v="123"/>
    <n v="1515"/>
    <m/>
    <n v="1515"/>
    <n v="1515"/>
  </r>
  <r>
    <x v="11"/>
    <n v="10"/>
    <s v="1. In 2040 zijn de gezondheidsverschillen in Utrecht tussen de laagste en hoogste sociaal economische groepen met 30% afgenomen ten opzichte van 2012"/>
    <s v="Gezonde leefstijl (subsidietender Sport))"/>
    <s v="Beleidsregel sport, bewegen en verenigingsondersteuning 2018-2024 gemeente Utrecht"/>
    <x v="132"/>
    <x v="124"/>
    <n v="141"/>
    <m/>
    <n v="141"/>
    <m/>
  </r>
  <r>
    <x v="11"/>
    <n v="10"/>
    <s v="1. In 2040 zijn de gezondheidsverschillen in Utrecht tussen de laagste en hoogste sociaal economische groepen met 30% afgenomen ten opzichte van 2012"/>
    <s v="Heroineverstrekking, Opsporing, Vroegsignalering en Toeleiding OGGZ"/>
    <s v="Beleidsregel Verslavingszorg en –preventie gemeente Utrecht 2017"/>
    <x v="133"/>
    <x v="125"/>
    <n v="1555"/>
    <m/>
    <n v="1555"/>
    <n v="1555"/>
  </r>
  <r>
    <x v="11"/>
    <n v="10"/>
    <s v="1. In 2040 zijn de gezondheidsverschillen in Utrecht tussen de laagste en hoogste sociaal economische groepen met 30% afgenomen ten opzichte van 2012"/>
    <s v="Prostitutie"/>
    <s v="Nadere regel subsidie stedelijke prostitutiehulp- en dienstverlening 2021 gemeente Utrecht"/>
    <x v="134"/>
    <x v="126"/>
    <n v="1358"/>
    <m/>
    <n v="1358"/>
    <n v="1358"/>
  </r>
  <r>
    <x v="11"/>
    <n v="10"/>
    <s v="1. In 2040 zijn de gezondheidsverschillen in Utrecht tussen de laagste en hoogste sociaal economische groepen met 30% afgenomen ten opzichte van 2012"/>
    <s v="Samen voor Overvecht (Gezonde wijk)"/>
    <s v="Nadere regels Subsidie Samen voor Overvecht, gemeente Utrecht"/>
    <x v="135"/>
    <x v="30"/>
    <n v="200"/>
    <m/>
    <n v="200"/>
    <n v="200"/>
  </r>
  <r>
    <x v="11"/>
    <n v="10"/>
    <s v="1. In 2040 zijn de gezondheidsverschillen in Utrecht tussen de laagste en hoogste sociaal economische groepen met 30% afgenomen ten opzichte van 2012"/>
    <s v="WMO collectieve GGZ preventie"/>
    <s v="Uitvoeringsovereenkomst_x000a_Indigo Midden-Nederland en gemeente Utrecht"/>
    <x v="136"/>
    <x v="127"/>
    <n v="130"/>
    <m/>
    <n v="130"/>
    <n v="130"/>
  </r>
  <r>
    <x v="11"/>
    <n v="10"/>
    <s v="1. In 2040 zijn de gezondheidsverschillen in Utrecht tussen de laagste en hoogste sociaal economische groepen met 30% afgenomen ten opzichte van 2012"/>
    <s v="Toeleiding naar (bemoei)zorg"/>
    <s v="Nadere regel Toeleiding naar (bemoei)zorg"/>
    <x v="137"/>
    <x v="128"/>
    <n v="176"/>
    <m/>
    <n v="176"/>
    <n v="176"/>
  </r>
  <r>
    <x v="12"/>
    <n v="7"/>
    <s v="2. Utrechters die niet zelf kunnen voorzien in hun levensonderhoud bieden we inkomenszekerheid"/>
    <s v="Loonkostensubsidie (*2)"/>
    <s v="Nadere regel forfaitaire loonkostensubsidie gemeente Utrecht"/>
    <x v="138"/>
    <x v="129"/>
    <n v="4000"/>
    <m/>
    <n v="4000"/>
    <m/>
  </r>
  <r>
    <x v="12"/>
    <n v="7"/>
    <s v="2. Utrechters die niet zelf kunnen voorzien in hun levensonderhoud bieden we inkomenszekerheid"/>
    <s v="Inkomens- en bestaanszekerheid ondernemers (ondernemer centraal)"/>
    <s v="Nadere regel subsidie stimulering inkomens- en bestaanszekerheid ondernemers gemeente Utrecht"/>
    <x v="139"/>
    <x v="130"/>
    <n v="600"/>
    <m/>
    <n v="600"/>
    <m/>
  </r>
  <r>
    <x v="12"/>
    <n v="7"/>
    <s v="2. Utrechters die niet zelf kunnen voorzien in hun levensonderhoud bieden we inkomenszekerheid"/>
    <s v="Plusbonus"/>
    <s v="Beleidsregel Plusbonus en Duurzaamheidsbonus"/>
    <x v="140"/>
    <x v="131"/>
    <n v="50"/>
    <m/>
    <n v="50"/>
    <m/>
  </r>
  <r>
    <x v="12"/>
    <n v="7"/>
    <s v="2. Utrechters die niet zelf kunnen voorzien in hun levensonderhoud bieden we inkomenszekerheid"/>
    <s v="Samen voor Overvecht (Werk en ondernemerschap)"/>
    <s v="Nadere regels Subsidie Samen voor Overvecht, gemeente Utrecht"/>
    <x v="141"/>
    <x v="30"/>
    <n v="200"/>
    <m/>
    <n v="200"/>
    <n v="200"/>
  </r>
  <r>
    <x v="12"/>
    <n v="7"/>
    <s v="2. Utrechters die niet zelf kunnen voorzien in hun levensonderhoud bieden we inkomenszekerheid"/>
    <s v="Werkgeverscheque"/>
    <s v="Nadere regel Werkgeverscheque gemeente Utrecht"/>
    <x v="142"/>
    <x v="132"/>
    <n v="200"/>
    <m/>
    <n v="200"/>
    <m/>
  </r>
  <r>
    <x v="12"/>
    <n v="7"/>
    <s v="2. Utrechters die niet zelf kunnen voorzien in hun levensonderhoud bieden we inkomenszekerheid"/>
    <s v="Wet Sociale werkvoorziening (*3)"/>
    <s v="Algemene SubsidieVerordening (ASV)"/>
    <x v="143"/>
    <x v="133"/>
    <n v="16314"/>
    <m/>
    <n v="16314"/>
    <n v="16314"/>
  </r>
  <r>
    <x v="12"/>
    <n v="7"/>
    <s v="2. Utrechters die niet zelf kunnen voorzien in hun levensonderhoud bieden we inkomenszekerheid"/>
    <s v="Actieagenda Utrechters Schuldenvrij"/>
    <s v="Nadere regel subsidie Actieagenda Utrechters Schuldenvrij"/>
    <x v="144"/>
    <x v="134"/>
    <n v="150"/>
    <m/>
    <n v="150"/>
    <m/>
  </r>
  <r>
    <x v="12"/>
    <n v="7"/>
    <s v="2. Utrechters die niet zelf kunnen voorzien in hun levensonderhoud bieden we inkomenszekerheid"/>
    <s v="Omscholing naar toekomstgericht werk"/>
    <s v="Nadere regel subsidie Omscholing naar toekomstbestendig werk "/>
    <x v="145"/>
    <x v="135"/>
    <n v="674"/>
    <m/>
    <n v="674"/>
    <m/>
  </r>
  <r>
    <x v="12"/>
    <n v="7"/>
    <s v="3. Utrechters financieel ondersteunen"/>
    <s v="Huisvesting voedselbanken"/>
    <s v="Nadere regel subsidie huisvesting voedselbanken gemeente Utrecht"/>
    <x v="146"/>
    <x v="136"/>
    <n v="150"/>
    <m/>
    <n v="150"/>
    <m/>
  </r>
  <r>
    <x v="12"/>
    <n v="7"/>
    <s v="3. Utrechters financieel ondersteunen"/>
    <s v="Levensgebeurtenissen"/>
    <s v="Beleidsregel Informatievoorziening, Advies en Onafhankelijke cliëntondersteuning gemeente Utrecht 2019-2024"/>
    <x v="147"/>
    <x v="137"/>
    <n v="378"/>
    <m/>
    <n v="378"/>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6917243-42E2-4A38-A29A-A57FB0C4341C}" name="Draaitabel2" cacheId="54" applyNumberFormats="0" applyBorderFormats="0" applyFontFormats="0" applyPatternFormats="0" applyAlignmentFormats="0" applyWidthHeightFormats="1" dataCaption="Waarden" updatedVersion="8" minRefreshableVersion="3" useAutoFormatting="1" itemPrintTitles="1" createdVersion="6" indent="0" compact="0" outline="1" outlineData="1" compactData="0" multipleFieldFilters="0" fieldListSortAscending="1">
  <location ref="A3:D165" firstHeaderRow="0" firstDataRow="1" firstDataCol="2"/>
  <pivotFields count="11">
    <pivotField axis="axisRow" compact="0" showAll="0">
      <items count="17">
        <item x="0"/>
        <item x="1"/>
        <item x="2"/>
        <item x="3"/>
        <item x="4"/>
        <item m="1" x="14"/>
        <item x="5"/>
        <item x="6"/>
        <item x="7"/>
        <item x="9"/>
        <item m="1" x="15"/>
        <item x="10"/>
        <item x="11"/>
        <item x="12"/>
        <item m="1" x="13"/>
        <item x="8"/>
        <item t="default"/>
      </items>
    </pivotField>
    <pivotField compact="0" multipleItemSelectionAllowed="1" showAll="0"/>
    <pivotField compact="0" showAll="0"/>
    <pivotField compact="0" showAll="0"/>
    <pivotField compact="0" showAll="0"/>
    <pivotField axis="axisRow" compact="0" showAll="0" sortType="ascending">
      <items count="231">
        <item m="1" x="187"/>
        <item m="1" x="219"/>
        <item x="120"/>
        <item x="144"/>
        <item m="1" x="207"/>
        <item m="1" x="166"/>
        <item x="34"/>
        <item x="131"/>
        <item x="9"/>
        <item x="89"/>
        <item x="46"/>
        <item x="10"/>
        <item x="122"/>
        <item x="31"/>
        <item x="94"/>
        <item x="95"/>
        <item x="91"/>
        <item m="1" x="222"/>
        <item x="61"/>
        <item x="22"/>
        <item m="1" x="178"/>
        <item x="96"/>
        <item m="1" x="228"/>
        <item x="117"/>
        <item x="62"/>
        <item x="63"/>
        <item x="40"/>
        <item m="1" x="198"/>
        <item m="1" x="155"/>
        <item m="1" x="171"/>
        <item m="1" x="218"/>
        <item x="28"/>
        <item x="125"/>
        <item m="1" x="156"/>
        <item x="35"/>
        <item x="106"/>
        <item x="107"/>
        <item x="108"/>
        <item x="109"/>
        <item x="13"/>
        <item x="64"/>
        <item m="1" x="154"/>
        <item m="1" x="223"/>
        <item x="12"/>
        <item m="1" x="202"/>
        <item x="65"/>
        <item m="1" x="176"/>
        <item x="5"/>
        <item x="11"/>
        <item x="82"/>
        <item x="85"/>
        <item m="1" x="169"/>
        <item m="1" x="214"/>
        <item x="14"/>
        <item m="1" x="211"/>
        <item x="0"/>
        <item m="1" x="153"/>
        <item m="1" x="215"/>
        <item m="1" x="227"/>
        <item m="1" x="158"/>
        <item x="16"/>
        <item x="15"/>
        <item m="1" x="190"/>
        <item x="23"/>
        <item x="87"/>
        <item x="41"/>
        <item m="1" x="164"/>
        <item m="1" x="177"/>
        <item x="45"/>
        <item m="1" x="194"/>
        <item x="132"/>
        <item x="80"/>
        <item x="36"/>
        <item x="110"/>
        <item x="115"/>
        <item x="111"/>
        <item x="133"/>
        <item x="79"/>
        <item x="146"/>
        <item x="47"/>
        <item x="126"/>
        <item m="1" x="205"/>
        <item m="1" x="159"/>
        <item x="37"/>
        <item m="1" x="204"/>
        <item m="1" x="197"/>
        <item m="1" x="189"/>
        <item m="1" x="210"/>
        <item m="1" x="160"/>
        <item x="4"/>
        <item x="139"/>
        <item x="48"/>
        <item x="8"/>
        <item x="29"/>
        <item x="92"/>
        <item x="90"/>
        <item x="127"/>
        <item m="1" x="180"/>
        <item x="97"/>
        <item x="116"/>
        <item m="1" x="170"/>
        <item x="98"/>
        <item m="1" x="201"/>
        <item x="83"/>
        <item x="147"/>
        <item m="1" x="182"/>
        <item m="1" x="221"/>
        <item x="138"/>
        <item m="1" x="151"/>
        <item m="1" x="213"/>
        <item x="17"/>
        <item m="1" x="217"/>
        <item m="1" x="229"/>
        <item m="1" x="150"/>
        <item x="118"/>
        <item x="19"/>
        <item x="99"/>
        <item x="100"/>
        <item m="1" x="188"/>
        <item x="51"/>
        <item x="101"/>
        <item x="145"/>
        <item m="1" x="226"/>
        <item x="38"/>
        <item m="1" x="225"/>
        <item x="24"/>
        <item x="74"/>
        <item x="128"/>
        <item x="68"/>
        <item m="1" x="224"/>
        <item x="39"/>
        <item x="52"/>
        <item x="49"/>
        <item x="50"/>
        <item m="1" x="186"/>
        <item x="75"/>
        <item m="1" x="212"/>
        <item m="1" x="174"/>
        <item m="1" x="163"/>
        <item x="69"/>
        <item x="60"/>
        <item x="140"/>
        <item x="124"/>
        <item x="129"/>
        <item x="6"/>
        <item x="7"/>
        <item x="134"/>
        <item m="1" x="199"/>
        <item x="88"/>
        <item m="1" x="208"/>
        <item m="1" x="184"/>
        <item m="1" x="220"/>
        <item x="2"/>
        <item m="1" x="185"/>
        <item x="84"/>
        <item x="135"/>
        <item x="30"/>
        <item x="130"/>
        <item x="141"/>
        <item m="1" x="209"/>
        <item x="70"/>
        <item m="1" x="203"/>
        <item x="71"/>
        <item x="102"/>
        <item x="42"/>
        <item x="93"/>
        <item x="112"/>
        <item x="113"/>
        <item m="1" x="181"/>
        <item m="1" x="175"/>
        <item x="20"/>
        <item x="21"/>
        <item x="78"/>
        <item m="1" x="183"/>
        <item m="1" x="165"/>
        <item x="103"/>
        <item m="1" x="195"/>
        <item x="25"/>
        <item x="26"/>
        <item x="104"/>
        <item m="1" x="179"/>
        <item m="1" x="191"/>
        <item m="1" x="196"/>
        <item x="53"/>
        <item x="114"/>
        <item x="66"/>
        <item x="67"/>
        <item x="1"/>
        <item x="137"/>
        <item x="86"/>
        <item m="1" x="193"/>
        <item m="1" x="173"/>
        <item x="54"/>
        <item x="123"/>
        <item m="1" x="192"/>
        <item x="55"/>
        <item x="56"/>
        <item x="18"/>
        <item m="1" x="167"/>
        <item x="76"/>
        <item m="1" x="152"/>
        <item x="27"/>
        <item m="1" x="172"/>
        <item x="43"/>
        <item x="33"/>
        <item x="57"/>
        <item m="1" x="168"/>
        <item x="32"/>
        <item m="1" x="157"/>
        <item m="1" x="162"/>
        <item m="1" x="148"/>
        <item x="58"/>
        <item x="59"/>
        <item x="77"/>
        <item x="3"/>
        <item x="44"/>
        <item x="119"/>
        <item m="1" x="161"/>
        <item x="72"/>
        <item x="73"/>
        <item x="81"/>
        <item x="121"/>
        <item m="1" x="200"/>
        <item x="142"/>
        <item x="143"/>
        <item x="136"/>
        <item m="1" x="216"/>
        <item x="105"/>
        <item m="1" x="206"/>
        <item m="1" x="149"/>
        <item t="default"/>
      </items>
    </pivotField>
    <pivotField compact="0" showAll="0" defaultSubtotal="0">
      <items count="184">
        <item x="41"/>
        <item m="1" x="165"/>
        <item x="86"/>
        <item x="111"/>
        <item x="9"/>
        <item m="1" x="181"/>
        <item x="79"/>
        <item x="81"/>
        <item x="18"/>
        <item x="119"/>
        <item x="121"/>
        <item x="22"/>
        <item x="40"/>
        <item m="1" x="178"/>
        <item x="67"/>
        <item x="60"/>
        <item m="1" x="168"/>
        <item x="55"/>
        <item x="54"/>
        <item x="35"/>
        <item x="14"/>
        <item m="1" x="149"/>
        <item m="1" x="144"/>
        <item x="131"/>
        <item x="34"/>
        <item x="88"/>
        <item x="37"/>
        <item x="38"/>
        <item x="114"/>
        <item m="1" x="150"/>
        <item m="1" x="148"/>
        <item x="83"/>
        <item x="112"/>
        <item x="36"/>
        <item x="101"/>
        <item x="105"/>
        <item x="11"/>
        <item x="45"/>
        <item x="6"/>
        <item x="16"/>
        <item m="1" x="153"/>
        <item x="72"/>
        <item m="1" x="147"/>
        <item x="125"/>
        <item x="75"/>
        <item x="59"/>
        <item x="57"/>
        <item x="52"/>
        <item x="48"/>
        <item m="1" x="182"/>
        <item m="1" x="177"/>
        <item m="1" x="145"/>
        <item x="5"/>
        <item x="10"/>
        <item x="7"/>
        <item x="53"/>
        <item x="42"/>
        <item x="123"/>
        <item x="31"/>
        <item x="115"/>
        <item x="118"/>
        <item x="28"/>
        <item m="1" x="179"/>
        <item m="1" x="174"/>
        <item x="69"/>
        <item x="129"/>
        <item m="1" x="172"/>
        <item x="89"/>
        <item m="1" x="141"/>
        <item x="17"/>
        <item m="1" x="175"/>
        <item m="1" x="176"/>
        <item m="1" x="164"/>
        <item x="103"/>
        <item x="102"/>
        <item x="100"/>
        <item x="106"/>
        <item x="4"/>
        <item x="84"/>
        <item x="137"/>
        <item x="39"/>
        <item m="1" x="183"/>
        <item m="1" x="167"/>
        <item x="3"/>
        <item x="46"/>
        <item m="1" x="163"/>
        <item m="1" x="157"/>
        <item x="56"/>
        <item x="30"/>
        <item x="70"/>
        <item x="96"/>
        <item x="82"/>
        <item m="1" x="166"/>
        <item x="97"/>
        <item x="124"/>
        <item m="1" x="140"/>
        <item x="127"/>
        <item x="24"/>
        <item x="117"/>
        <item x="90"/>
        <item m="1" x="162"/>
        <item x="120"/>
        <item x="29"/>
        <item x="133"/>
        <item x="43"/>
        <item x="33"/>
        <item x="92"/>
        <item m="1" x="138"/>
        <item m="1" x="151"/>
        <item x="116"/>
        <item m="1" x="160"/>
        <item x="44"/>
        <item x="77"/>
        <item m="1" x="155"/>
        <item x="61"/>
        <item x="62"/>
        <item x="132"/>
        <item m="1" x="139"/>
        <item m="1" x="169"/>
        <item m="1" x="159"/>
        <item m="1" x="161"/>
        <item m="1" x="154"/>
        <item x="110"/>
        <item m="1" x="158"/>
        <item m="1" x="171"/>
        <item m="1" x="180"/>
        <item x="126"/>
        <item x="65"/>
        <item x="71"/>
        <item x="64"/>
        <item x="66"/>
        <item x="63"/>
        <item x="68"/>
        <item m="1" x="142"/>
        <item x="73"/>
        <item x="113"/>
        <item m="1" x="170"/>
        <item x="93"/>
        <item x="95"/>
        <item m="1" x="143"/>
        <item m="1" x="173"/>
        <item m="1" x="152"/>
        <item x="104"/>
        <item x="108"/>
        <item x="109"/>
        <item x="94"/>
        <item m="1" x="156"/>
        <item m="1" x="146"/>
        <item x="98"/>
        <item x="0"/>
        <item x="1"/>
        <item x="2"/>
        <item x="8"/>
        <item x="12"/>
        <item x="13"/>
        <item x="15"/>
        <item x="19"/>
        <item x="20"/>
        <item x="21"/>
        <item x="23"/>
        <item x="25"/>
        <item x="26"/>
        <item x="27"/>
        <item x="32"/>
        <item x="47"/>
        <item x="49"/>
        <item x="50"/>
        <item x="51"/>
        <item x="58"/>
        <item x="74"/>
        <item x="76"/>
        <item x="78"/>
        <item x="80"/>
        <item x="85"/>
        <item x="87"/>
        <item x="91"/>
        <item x="99"/>
        <item x="107"/>
        <item x="122"/>
        <item x="128"/>
        <item x="130"/>
        <item x="134"/>
        <item x="135"/>
        <item x="136"/>
      </items>
    </pivotField>
    <pivotField compact="0" showAll="0"/>
    <pivotField dataField="1" compact="0" showAll="0"/>
    <pivotField compact="0" showAll="0"/>
    <pivotField dataField="1" compact="0" showAll="0"/>
  </pivotFields>
  <rowFields count="2">
    <field x="0"/>
    <field x="5"/>
  </rowFields>
  <rowItems count="162">
    <i>
      <x/>
    </i>
    <i r="1">
      <x v="55"/>
    </i>
    <i r="1">
      <x v="187"/>
    </i>
    <i>
      <x v="1"/>
    </i>
    <i r="1">
      <x v="89"/>
    </i>
    <i r="1">
      <x v="152"/>
    </i>
    <i r="1">
      <x v="214"/>
    </i>
    <i>
      <x v="2"/>
    </i>
    <i r="1">
      <x v="8"/>
    </i>
    <i r="1">
      <x v="11"/>
    </i>
    <i r="1">
      <x v="43"/>
    </i>
    <i r="1">
      <x v="47"/>
    </i>
    <i r="1">
      <x v="48"/>
    </i>
    <i r="1">
      <x v="92"/>
    </i>
    <i r="1">
      <x v="144"/>
    </i>
    <i r="1">
      <x v="145"/>
    </i>
    <i>
      <x v="3"/>
    </i>
    <i r="1">
      <x v="39"/>
    </i>
    <i r="1">
      <x v="53"/>
    </i>
    <i r="1">
      <x v="60"/>
    </i>
    <i r="1">
      <x v="61"/>
    </i>
    <i r="1">
      <x v="110"/>
    </i>
    <i r="1">
      <x v="197"/>
    </i>
    <i>
      <x v="4"/>
    </i>
    <i r="1">
      <x v="19"/>
    </i>
    <i r="1">
      <x v="63"/>
    </i>
    <i r="1">
      <x v="115"/>
    </i>
    <i r="1">
      <x v="125"/>
    </i>
    <i r="1">
      <x v="170"/>
    </i>
    <i r="1">
      <x v="171"/>
    </i>
    <i r="1">
      <x v="177"/>
    </i>
    <i r="1">
      <x v="178"/>
    </i>
    <i r="1">
      <x v="201"/>
    </i>
    <i>
      <x v="6"/>
    </i>
    <i r="1">
      <x v="6"/>
    </i>
    <i r="1">
      <x v="10"/>
    </i>
    <i r="1">
      <x v="13"/>
    </i>
    <i r="1">
      <x v="26"/>
    </i>
    <i r="1">
      <x v="31"/>
    </i>
    <i r="1">
      <x v="34"/>
    </i>
    <i r="1">
      <x v="65"/>
    </i>
    <i r="1">
      <x v="68"/>
    </i>
    <i r="1">
      <x v="72"/>
    </i>
    <i r="1">
      <x v="83"/>
    </i>
    <i r="1">
      <x v="93"/>
    </i>
    <i r="1">
      <x v="123"/>
    </i>
    <i r="1">
      <x v="130"/>
    </i>
    <i r="1">
      <x v="156"/>
    </i>
    <i r="1">
      <x v="164"/>
    </i>
    <i r="1">
      <x v="203"/>
    </i>
    <i r="1">
      <x v="204"/>
    </i>
    <i r="1">
      <x v="207"/>
    </i>
    <i r="1">
      <x v="215"/>
    </i>
    <i>
      <x v="7"/>
    </i>
    <i r="1">
      <x v="18"/>
    </i>
    <i r="1">
      <x v="24"/>
    </i>
    <i r="1">
      <x v="25"/>
    </i>
    <i r="1">
      <x v="40"/>
    </i>
    <i r="1">
      <x v="45"/>
    </i>
    <i r="1">
      <x v="79"/>
    </i>
    <i r="1">
      <x v="91"/>
    </i>
    <i r="1">
      <x v="119"/>
    </i>
    <i r="1">
      <x v="126"/>
    </i>
    <i r="1">
      <x v="128"/>
    </i>
    <i r="1">
      <x v="131"/>
    </i>
    <i r="1">
      <x v="132"/>
    </i>
    <i r="1">
      <x v="133"/>
    </i>
    <i r="1">
      <x v="135"/>
    </i>
    <i r="1">
      <x v="139"/>
    </i>
    <i r="1">
      <x v="140"/>
    </i>
    <i r="1">
      <x v="160"/>
    </i>
    <i r="1">
      <x v="162"/>
    </i>
    <i r="1">
      <x v="172"/>
    </i>
    <i r="1">
      <x v="183"/>
    </i>
    <i r="1">
      <x v="185"/>
    </i>
    <i r="1">
      <x v="186"/>
    </i>
    <i r="1">
      <x v="192"/>
    </i>
    <i r="1">
      <x v="195"/>
    </i>
    <i r="1">
      <x v="196"/>
    </i>
    <i r="1">
      <x v="199"/>
    </i>
    <i r="1">
      <x v="205"/>
    </i>
    <i r="1">
      <x v="211"/>
    </i>
    <i r="1">
      <x v="212"/>
    </i>
    <i r="1">
      <x v="213"/>
    </i>
    <i r="1">
      <x v="218"/>
    </i>
    <i r="1">
      <x v="219"/>
    </i>
    <i>
      <x v="8"/>
    </i>
    <i r="1">
      <x v="49"/>
    </i>
    <i r="1">
      <x v="71"/>
    </i>
    <i r="1">
      <x v="77"/>
    </i>
    <i r="1">
      <x v="220"/>
    </i>
    <i>
      <x v="9"/>
    </i>
    <i r="1">
      <x v="2"/>
    </i>
    <i r="1">
      <x v="9"/>
    </i>
    <i r="1">
      <x v="12"/>
    </i>
    <i r="1">
      <x v="14"/>
    </i>
    <i r="1">
      <x v="15"/>
    </i>
    <i r="1">
      <x v="16"/>
    </i>
    <i r="1">
      <x v="21"/>
    </i>
    <i r="1">
      <x v="23"/>
    </i>
    <i r="1">
      <x v="35"/>
    </i>
    <i r="1">
      <x v="36"/>
    </i>
    <i r="1">
      <x v="37"/>
    </i>
    <i r="1">
      <x v="38"/>
    </i>
    <i r="1">
      <x v="73"/>
    </i>
    <i r="1">
      <x v="74"/>
    </i>
    <i r="1">
      <x v="75"/>
    </i>
    <i r="1">
      <x v="94"/>
    </i>
    <i r="1">
      <x v="95"/>
    </i>
    <i r="1">
      <x v="98"/>
    </i>
    <i r="1">
      <x v="99"/>
    </i>
    <i r="1">
      <x v="101"/>
    </i>
    <i r="1">
      <x v="114"/>
    </i>
    <i r="1">
      <x v="116"/>
    </i>
    <i r="1">
      <x v="117"/>
    </i>
    <i r="1">
      <x v="120"/>
    </i>
    <i r="1">
      <x v="163"/>
    </i>
    <i r="1">
      <x v="165"/>
    </i>
    <i r="1">
      <x v="166"/>
    </i>
    <i r="1">
      <x v="167"/>
    </i>
    <i r="1">
      <x v="175"/>
    </i>
    <i r="1">
      <x v="179"/>
    </i>
    <i r="1">
      <x v="184"/>
    </i>
    <i r="1">
      <x v="193"/>
    </i>
    <i r="1">
      <x v="216"/>
    </i>
    <i r="1">
      <x v="221"/>
    </i>
    <i r="1">
      <x v="227"/>
    </i>
    <i>
      <x v="11"/>
    </i>
    <i r="1">
      <x v="32"/>
    </i>
    <i r="1">
      <x v="80"/>
    </i>
    <i r="1">
      <x v="96"/>
    </i>
    <i r="1">
      <x v="127"/>
    </i>
    <i r="1">
      <x v="142"/>
    </i>
    <i r="1">
      <x v="143"/>
    </i>
    <i r="1">
      <x v="157"/>
    </i>
    <i>
      <x v="12"/>
    </i>
    <i r="1">
      <x v="7"/>
    </i>
    <i r="1">
      <x v="70"/>
    </i>
    <i r="1">
      <x v="76"/>
    </i>
    <i r="1">
      <x v="146"/>
    </i>
    <i r="1">
      <x v="155"/>
    </i>
    <i r="1">
      <x v="188"/>
    </i>
    <i r="1">
      <x v="225"/>
    </i>
    <i>
      <x v="13"/>
    </i>
    <i r="1">
      <x v="3"/>
    </i>
    <i r="1">
      <x v="78"/>
    </i>
    <i r="1">
      <x v="90"/>
    </i>
    <i r="1">
      <x v="104"/>
    </i>
    <i r="1">
      <x v="107"/>
    </i>
    <i r="1">
      <x v="121"/>
    </i>
    <i r="1">
      <x v="141"/>
    </i>
    <i r="1">
      <x v="158"/>
    </i>
    <i r="1">
      <x v="223"/>
    </i>
    <i r="1">
      <x v="224"/>
    </i>
    <i>
      <x v="15"/>
    </i>
    <i r="1">
      <x v="50"/>
    </i>
    <i r="1">
      <x v="64"/>
    </i>
    <i r="1">
      <x v="103"/>
    </i>
    <i r="1">
      <x v="148"/>
    </i>
    <i r="1">
      <x v="154"/>
    </i>
    <i r="1">
      <x v="189"/>
    </i>
    <i t="grand">
      <x/>
    </i>
  </rowItems>
  <colFields count="1">
    <field x="-2"/>
  </colFields>
  <colItems count="2">
    <i>
      <x/>
    </i>
    <i i="1">
      <x v="1"/>
    </i>
  </colItems>
  <dataFields count="2">
    <dataField name="Som van Meerjarig verleend" fld="8" baseField="0" baseItem="1" numFmtId="3"/>
    <dataField name="Som van Vaste verlening met jaarsubsidies" fld="10" baseField="0" baseItem="1" numFmtId="3"/>
  </dataFields>
  <formats count="23">
    <format dxfId="22">
      <pivotArea field="0" type="button" dataOnly="0" labelOnly="1" outline="0" axis="axisRow" fieldPosition="0"/>
    </format>
    <format dxfId="21">
      <pivotArea dataOnly="0" labelOnly="1" fieldPosition="0">
        <references count="1">
          <reference field="0" count="0"/>
        </references>
      </pivotArea>
    </format>
    <format dxfId="20">
      <pivotArea dataOnly="0" labelOnly="1" grandRow="1" outline="0" fieldPosition="0"/>
    </format>
    <format dxfId="19">
      <pivotArea field="0" type="button" dataOnly="0" labelOnly="1" outline="0" axis="axisRow" fieldPosition="0"/>
    </format>
    <format dxfId="18">
      <pivotArea dataOnly="0" labelOnly="1" fieldPosition="0">
        <references count="1">
          <reference field="0" count="0"/>
        </references>
      </pivotArea>
    </format>
    <format dxfId="17">
      <pivotArea dataOnly="0" labelOnly="1" grandRow="1" outline="0" fieldPosition="0"/>
    </format>
    <format dxfId="16">
      <pivotArea field="6" type="button" dataOnly="0" labelOnly="1" outline="0"/>
    </format>
    <format dxfId="15">
      <pivotArea dataOnly="0" labelOnly="1" fieldPosition="0">
        <references count="1">
          <reference field="0" count="1">
            <x v="0"/>
          </reference>
        </references>
      </pivotArea>
    </format>
    <format dxfId="14">
      <pivotArea dataOnly="0" labelOnly="1" fieldPosition="0">
        <references count="1">
          <reference field="0" count="1">
            <x v="1"/>
          </reference>
        </references>
      </pivotArea>
    </format>
    <format dxfId="13">
      <pivotArea dataOnly="0" labelOnly="1" fieldPosition="0">
        <references count="1">
          <reference field="0" count="1">
            <x v="2"/>
          </reference>
        </references>
      </pivotArea>
    </format>
    <format dxfId="12">
      <pivotArea dataOnly="0" labelOnly="1" fieldPosition="0">
        <references count="1">
          <reference field="0" count="1">
            <x v="3"/>
          </reference>
        </references>
      </pivotArea>
    </format>
    <format dxfId="11">
      <pivotArea dataOnly="0" labelOnly="1" fieldPosition="0">
        <references count="1">
          <reference field="0" count="1">
            <x v="4"/>
          </reference>
        </references>
      </pivotArea>
    </format>
    <format dxfId="10">
      <pivotArea dataOnly="0" labelOnly="1" fieldPosition="0">
        <references count="1">
          <reference field="0" count="1">
            <x v="6"/>
          </reference>
        </references>
      </pivotArea>
    </format>
    <format dxfId="9">
      <pivotArea dataOnly="0" labelOnly="1" fieldPosition="0">
        <references count="1">
          <reference field="0" count="1">
            <x v="7"/>
          </reference>
        </references>
      </pivotArea>
    </format>
    <format dxfId="8">
      <pivotArea dataOnly="0" labelOnly="1" fieldPosition="0">
        <references count="1">
          <reference field="0" count="1">
            <x v="8"/>
          </reference>
        </references>
      </pivotArea>
    </format>
    <format dxfId="7">
      <pivotArea dataOnly="0" labelOnly="1" fieldPosition="0">
        <references count="1">
          <reference field="0" count="1">
            <x v="9"/>
          </reference>
        </references>
      </pivotArea>
    </format>
    <format dxfId="6">
      <pivotArea dataOnly="0" labelOnly="1" fieldPosition="0">
        <references count="1">
          <reference field="0" count="1">
            <x v="11"/>
          </reference>
        </references>
      </pivotArea>
    </format>
    <format dxfId="5">
      <pivotArea dataOnly="0" labelOnly="1" fieldPosition="0">
        <references count="1">
          <reference field="0" count="1">
            <x v="12"/>
          </reference>
        </references>
      </pivotArea>
    </format>
    <format dxfId="4">
      <pivotArea dataOnly="0" labelOnly="1" fieldPosition="0">
        <references count="1">
          <reference field="0" count="1">
            <x v="13"/>
          </reference>
        </references>
      </pivotArea>
    </format>
    <format dxfId="3">
      <pivotArea dataOnly="0" labelOnly="1" fieldPosition="0">
        <references count="1">
          <reference field="0" count="1">
            <x v="15"/>
          </reference>
        </references>
      </pivotArea>
    </format>
    <format dxfId="2">
      <pivotArea dataOnly="0" labelOnly="1" grandRow="1" outline="0" fieldPosition="0"/>
    </format>
    <format dxfId="1">
      <pivotArea outline="0" fieldPosition="0">
        <references count="1">
          <reference field="4294967294" count="1">
            <x v="0"/>
          </reference>
        </references>
      </pivotArea>
    </format>
    <format dxfId="0">
      <pivotArea outline="0" fieldPosition="0">
        <references count="1">
          <reference field="4294967294" count="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D035D-E591-4FA8-85DA-88EC53CE2386}">
  <sheetPr>
    <pageSetUpPr fitToPage="1"/>
  </sheetPr>
  <dimension ref="A1:I209"/>
  <sheetViews>
    <sheetView tabSelected="1" workbookViewId="0">
      <pane ySplit="1" topLeftCell="A2" activePane="bottomLeft" state="frozen"/>
      <selection pane="bottomLeft" activeCell="F56" sqref="F56"/>
    </sheetView>
  </sheetViews>
  <sheetFormatPr defaultRowHeight="15" x14ac:dyDescent="0.25"/>
  <cols>
    <col min="1" max="1" width="11.28515625" style="11" customWidth="1"/>
    <col min="2" max="2" width="11.7109375" style="11" customWidth="1"/>
    <col min="3" max="3" width="48.7109375" style="96" customWidth="1"/>
    <col min="4" max="4" width="112.5703125" style="96" customWidth="1"/>
    <col min="5" max="5" width="10.42578125" style="11" customWidth="1"/>
    <col min="6" max="6" width="11" style="11" customWidth="1"/>
    <col min="7" max="7" width="12.5703125" style="11" customWidth="1"/>
    <col min="8" max="8" width="13" style="11" customWidth="1"/>
    <col min="9" max="9" width="13.7109375" style="11" customWidth="1"/>
  </cols>
  <sheetData>
    <row r="1" spans="1:9" ht="45" x14ac:dyDescent="0.25">
      <c r="A1" s="93" t="s">
        <v>146</v>
      </c>
      <c r="B1" s="93" t="s">
        <v>506</v>
      </c>
      <c r="C1" s="94" t="s">
        <v>147</v>
      </c>
      <c r="D1" s="94" t="s">
        <v>150</v>
      </c>
      <c r="E1" s="95" t="s">
        <v>510</v>
      </c>
      <c r="F1" s="94" t="s">
        <v>507</v>
      </c>
      <c r="G1" s="95" t="s">
        <v>403</v>
      </c>
      <c r="H1" s="95" t="s">
        <v>511</v>
      </c>
      <c r="I1" s="95" t="s">
        <v>508</v>
      </c>
    </row>
    <row r="2" spans="1:9" x14ac:dyDescent="0.25">
      <c r="A2" s="126" t="s">
        <v>481</v>
      </c>
      <c r="B2" s="97"/>
      <c r="C2" s="136"/>
      <c r="D2" s="136"/>
      <c r="E2" s="99">
        <v>3443</v>
      </c>
      <c r="F2" s="98">
        <v>3668</v>
      </c>
      <c r="G2" s="99"/>
      <c r="H2" s="98">
        <v>3668</v>
      </c>
      <c r="I2" s="99">
        <v>336</v>
      </c>
    </row>
    <row r="3" spans="1:9" x14ac:dyDescent="0.25">
      <c r="A3" s="44"/>
      <c r="B3" s="127" t="s">
        <v>482</v>
      </c>
      <c r="C3" s="137"/>
      <c r="D3" s="137"/>
      <c r="E3" s="101">
        <v>215</v>
      </c>
      <c r="F3" s="100">
        <v>215</v>
      </c>
      <c r="G3" s="101"/>
      <c r="H3" s="100">
        <v>215</v>
      </c>
      <c r="I3" s="101">
        <v>162</v>
      </c>
    </row>
    <row r="4" spans="1:9" x14ac:dyDescent="0.25">
      <c r="A4" s="128"/>
      <c r="B4" s="129"/>
      <c r="C4" s="138" t="s">
        <v>140</v>
      </c>
      <c r="D4" s="138" t="s">
        <v>205</v>
      </c>
      <c r="E4" s="103">
        <v>215</v>
      </c>
      <c r="F4" s="102">
        <v>215</v>
      </c>
      <c r="G4" s="103"/>
      <c r="H4" s="102">
        <v>215</v>
      </c>
      <c r="I4" s="103">
        <v>162</v>
      </c>
    </row>
    <row r="5" spans="1:9" x14ac:dyDescent="0.25">
      <c r="A5" s="44"/>
      <c r="B5" s="127" t="s">
        <v>483</v>
      </c>
      <c r="C5" s="137"/>
      <c r="D5" s="137"/>
      <c r="E5" s="101">
        <v>174</v>
      </c>
      <c r="F5" s="100">
        <v>174</v>
      </c>
      <c r="G5" s="101"/>
      <c r="H5" s="100">
        <v>174</v>
      </c>
      <c r="I5" s="101">
        <v>174</v>
      </c>
    </row>
    <row r="6" spans="1:9" x14ac:dyDescent="0.25">
      <c r="A6" s="128"/>
      <c r="B6" s="129"/>
      <c r="C6" s="138" t="s">
        <v>424</v>
      </c>
      <c r="D6" s="138" t="s">
        <v>425</v>
      </c>
      <c r="E6" s="103">
        <v>174</v>
      </c>
      <c r="F6" s="102">
        <v>174</v>
      </c>
      <c r="G6" s="103"/>
      <c r="H6" s="102">
        <v>174</v>
      </c>
      <c r="I6" s="103">
        <v>174</v>
      </c>
    </row>
    <row r="7" spans="1:9" x14ac:dyDescent="0.25">
      <c r="A7" s="44"/>
      <c r="B7" s="127" t="s">
        <v>484</v>
      </c>
      <c r="C7" s="137"/>
      <c r="D7" s="137"/>
      <c r="E7" s="101">
        <v>3054</v>
      </c>
      <c r="F7" s="100">
        <v>3279</v>
      </c>
      <c r="G7" s="101"/>
      <c r="H7" s="100">
        <v>3279</v>
      </c>
      <c r="I7" s="101"/>
    </row>
    <row r="8" spans="1:9" ht="30" x14ac:dyDescent="0.25">
      <c r="A8" s="128"/>
      <c r="B8" s="129"/>
      <c r="C8" s="138" t="s">
        <v>139</v>
      </c>
      <c r="D8" s="138" t="s">
        <v>206</v>
      </c>
      <c r="E8" s="103">
        <v>3054</v>
      </c>
      <c r="F8" s="102">
        <v>3279</v>
      </c>
      <c r="G8" s="103"/>
      <c r="H8" s="102">
        <v>3279</v>
      </c>
      <c r="I8" s="103"/>
    </row>
    <row r="9" spans="1:9" x14ac:dyDescent="0.25">
      <c r="A9" s="131" t="s">
        <v>498</v>
      </c>
      <c r="B9" s="104"/>
      <c r="C9" s="139"/>
      <c r="D9" s="139"/>
      <c r="E9" s="106">
        <v>829</v>
      </c>
      <c r="F9" s="105">
        <v>851</v>
      </c>
      <c r="G9" s="106"/>
      <c r="H9" s="105">
        <v>851</v>
      </c>
      <c r="I9" s="106">
        <v>151</v>
      </c>
    </row>
    <row r="10" spans="1:9" x14ac:dyDescent="0.25">
      <c r="A10" s="128"/>
      <c r="B10" s="132" t="s">
        <v>449</v>
      </c>
      <c r="C10" s="140"/>
      <c r="D10" s="140"/>
      <c r="E10" s="108">
        <v>479</v>
      </c>
      <c r="F10" s="107">
        <v>479</v>
      </c>
      <c r="G10" s="108"/>
      <c r="H10" s="107">
        <v>479</v>
      </c>
      <c r="I10" s="108">
        <v>79</v>
      </c>
    </row>
    <row r="11" spans="1:9" x14ac:dyDescent="0.25">
      <c r="A11" s="44"/>
      <c r="B11" s="133"/>
      <c r="C11" s="130" t="s">
        <v>420</v>
      </c>
      <c r="D11" s="130" t="s">
        <v>420</v>
      </c>
      <c r="E11" s="109">
        <v>400</v>
      </c>
      <c r="F11" s="109">
        <v>400</v>
      </c>
      <c r="G11" s="109"/>
      <c r="H11" s="109">
        <v>400</v>
      </c>
      <c r="I11" s="109"/>
    </row>
    <row r="12" spans="1:9" ht="30" x14ac:dyDescent="0.25">
      <c r="A12" s="44"/>
      <c r="B12" s="133"/>
      <c r="C12" s="130" t="s">
        <v>27</v>
      </c>
      <c r="D12" s="130" t="s">
        <v>207</v>
      </c>
      <c r="E12" s="110">
        <v>79</v>
      </c>
      <c r="F12" s="109">
        <v>79</v>
      </c>
      <c r="G12" s="110"/>
      <c r="H12" s="109">
        <v>79</v>
      </c>
      <c r="I12" s="110">
        <v>79</v>
      </c>
    </row>
    <row r="13" spans="1:9" x14ac:dyDescent="0.25">
      <c r="A13" s="128"/>
      <c r="B13" s="132" t="s">
        <v>450</v>
      </c>
      <c r="C13" s="140"/>
      <c r="D13" s="140"/>
      <c r="E13" s="108">
        <v>350</v>
      </c>
      <c r="F13" s="107">
        <v>372</v>
      </c>
      <c r="G13" s="108"/>
      <c r="H13" s="107">
        <v>372</v>
      </c>
      <c r="I13" s="108">
        <v>72</v>
      </c>
    </row>
    <row r="14" spans="1:9" x14ac:dyDescent="0.25">
      <c r="A14" s="44"/>
      <c r="B14" s="133"/>
      <c r="C14" s="130" t="s">
        <v>20</v>
      </c>
      <c r="D14" s="130" t="s">
        <v>209</v>
      </c>
      <c r="E14" s="110">
        <v>50</v>
      </c>
      <c r="F14" s="109">
        <v>72</v>
      </c>
      <c r="G14" s="110"/>
      <c r="H14" s="109">
        <v>72</v>
      </c>
      <c r="I14" s="110">
        <v>72</v>
      </c>
    </row>
    <row r="15" spans="1:9" x14ac:dyDescent="0.25">
      <c r="A15" s="128"/>
      <c r="B15" s="129"/>
      <c r="C15" s="138" t="s">
        <v>21</v>
      </c>
      <c r="D15" s="138" t="s">
        <v>211</v>
      </c>
      <c r="E15" s="103">
        <v>300</v>
      </c>
      <c r="F15" s="102">
        <v>300</v>
      </c>
      <c r="G15" s="103"/>
      <c r="H15" s="102">
        <v>300</v>
      </c>
      <c r="I15" s="103"/>
    </row>
    <row r="16" spans="1:9" x14ac:dyDescent="0.25">
      <c r="A16" s="131" t="s">
        <v>490</v>
      </c>
      <c r="B16" s="104"/>
      <c r="C16" s="139"/>
      <c r="D16" s="139"/>
      <c r="E16" s="106">
        <v>467</v>
      </c>
      <c r="F16" s="105">
        <v>5842</v>
      </c>
      <c r="G16" s="106"/>
      <c r="H16" s="105">
        <v>5842</v>
      </c>
      <c r="I16" s="106"/>
    </row>
    <row r="17" spans="1:9" x14ac:dyDescent="0.25">
      <c r="A17" s="128"/>
      <c r="B17" s="132" t="s">
        <v>444</v>
      </c>
      <c r="C17" s="140"/>
      <c r="D17" s="140"/>
      <c r="E17" s="108">
        <v>467</v>
      </c>
      <c r="F17" s="107">
        <v>5842</v>
      </c>
      <c r="G17" s="108"/>
      <c r="H17" s="107">
        <v>5842</v>
      </c>
      <c r="I17" s="108"/>
    </row>
    <row r="18" spans="1:9" ht="30" x14ac:dyDescent="0.25">
      <c r="A18" s="44"/>
      <c r="B18" s="133"/>
      <c r="C18" s="130" t="s">
        <v>512</v>
      </c>
      <c r="D18" s="130" t="s">
        <v>513</v>
      </c>
      <c r="E18" s="110"/>
      <c r="F18" s="109">
        <v>1900</v>
      </c>
      <c r="G18" s="110"/>
      <c r="H18" s="109">
        <v>1900</v>
      </c>
      <c r="I18" s="110"/>
    </row>
    <row r="19" spans="1:9" x14ac:dyDescent="0.25">
      <c r="A19" s="128"/>
      <c r="B19" s="129"/>
      <c r="C19" s="138" t="s">
        <v>514</v>
      </c>
      <c r="D19" s="138" t="s">
        <v>515</v>
      </c>
      <c r="E19" s="103"/>
      <c r="F19" s="102">
        <v>3500</v>
      </c>
      <c r="G19" s="103"/>
      <c r="H19" s="102">
        <v>3500</v>
      </c>
      <c r="I19" s="103"/>
    </row>
    <row r="20" spans="1:9" x14ac:dyDescent="0.25">
      <c r="A20" s="44"/>
      <c r="B20" s="133"/>
      <c r="C20" s="130" t="s">
        <v>125</v>
      </c>
      <c r="D20" s="130" t="s">
        <v>125</v>
      </c>
      <c r="E20" s="110">
        <v>25</v>
      </c>
      <c r="F20" s="109">
        <v>0</v>
      </c>
      <c r="G20" s="110"/>
      <c r="H20" s="109">
        <v>0</v>
      </c>
      <c r="I20" s="110"/>
    </row>
    <row r="21" spans="1:9" x14ac:dyDescent="0.25">
      <c r="A21" s="128"/>
      <c r="B21" s="129"/>
      <c r="C21" s="138" t="s">
        <v>523</v>
      </c>
      <c r="D21" s="138" t="s">
        <v>509</v>
      </c>
      <c r="E21" s="103">
        <v>102</v>
      </c>
      <c r="F21" s="102">
        <v>102</v>
      </c>
      <c r="G21" s="103"/>
      <c r="H21" s="102">
        <v>102</v>
      </c>
      <c r="I21" s="103"/>
    </row>
    <row r="22" spans="1:9" x14ac:dyDescent="0.25">
      <c r="A22" s="44"/>
      <c r="B22" s="133"/>
      <c r="C22" s="130" t="s">
        <v>413</v>
      </c>
      <c r="D22" s="130" t="s">
        <v>414</v>
      </c>
      <c r="E22" s="110">
        <v>100</v>
      </c>
      <c r="F22" s="109">
        <v>100</v>
      </c>
      <c r="G22" s="110"/>
      <c r="H22" s="109">
        <v>100</v>
      </c>
      <c r="I22" s="110"/>
    </row>
    <row r="23" spans="1:9" x14ac:dyDescent="0.25">
      <c r="A23" s="128"/>
      <c r="B23" s="129"/>
      <c r="C23" s="138" t="s">
        <v>331</v>
      </c>
      <c r="D23" s="138" t="s">
        <v>215</v>
      </c>
      <c r="E23" s="103">
        <v>165</v>
      </c>
      <c r="F23" s="102">
        <v>165</v>
      </c>
      <c r="G23" s="103"/>
      <c r="H23" s="102">
        <v>165</v>
      </c>
      <c r="I23" s="103"/>
    </row>
    <row r="24" spans="1:9" x14ac:dyDescent="0.25">
      <c r="A24" s="44"/>
      <c r="B24" s="133"/>
      <c r="C24" s="130" t="s">
        <v>524</v>
      </c>
      <c r="D24" s="130" t="s">
        <v>525</v>
      </c>
      <c r="E24" s="110">
        <v>75</v>
      </c>
      <c r="F24" s="109">
        <v>75</v>
      </c>
      <c r="G24" s="110"/>
      <c r="H24" s="109">
        <v>75</v>
      </c>
      <c r="I24" s="110"/>
    </row>
    <row r="25" spans="1:9" x14ac:dyDescent="0.25">
      <c r="A25" s="126" t="s">
        <v>485</v>
      </c>
      <c r="B25" s="97"/>
      <c r="C25" s="136"/>
      <c r="D25" s="136"/>
      <c r="E25" s="99">
        <v>50</v>
      </c>
      <c r="F25" s="98">
        <v>50</v>
      </c>
      <c r="G25" s="99"/>
      <c r="H25" s="98">
        <v>50</v>
      </c>
      <c r="I25" s="99"/>
    </row>
    <row r="26" spans="1:9" x14ac:dyDescent="0.25">
      <c r="A26" s="44"/>
      <c r="B26" s="127" t="s">
        <v>442</v>
      </c>
      <c r="C26" s="137"/>
      <c r="D26" s="137"/>
      <c r="E26" s="101">
        <v>50</v>
      </c>
      <c r="F26" s="100">
        <v>50</v>
      </c>
      <c r="G26" s="101"/>
      <c r="H26" s="100">
        <v>50</v>
      </c>
      <c r="I26" s="101"/>
    </row>
    <row r="27" spans="1:9" x14ac:dyDescent="0.25">
      <c r="A27" s="128"/>
      <c r="B27" s="129"/>
      <c r="C27" s="138" t="s">
        <v>466</v>
      </c>
      <c r="D27" s="138" t="s">
        <v>467</v>
      </c>
      <c r="E27" s="103">
        <v>50</v>
      </c>
      <c r="F27" s="102">
        <v>50</v>
      </c>
      <c r="G27" s="103"/>
      <c r="H27" s="102">
        <v>50</v>
      </c>
      <c r="I27" s="103"/>
    </row>
    <row r="28" spans="1:9" x14ac:dyDescent="0.25">
      <c r="A28" s="131" t="s">
        <v>479</v>
      </c>
      <c r="B28" s="104"/>
      <c r="C28" s="139"/>
      <c r="D28" s="139"/>
      <c r="E28" s="106">
        <v>6875</v>
      </c>
      <c r="F28" s="105">
        <v>7897</v>
      </c>
      <c r="G28" s="106">
        <v>40</v>
      </c>
      <c r="H28" s="105">
        <v>7857</v>
      </c>
      <c r="I28" s="106">
        <v>4762</v>
      </c>
    </row>
    <row r="29" spans="1:9" x14ac:dyDescent="0.25">
      <c r="A29" s="128"/>
      <c r="B29" s="132" t="s">
        <v>468</v>
      </c>
      <c r="C29" s="140"/>
      <c r="D29" s="140"/>
      <c r="E29" s="108">
        <v>1800</v>
      </c>
      <c r="F29" s="107">
        <v>1800</v>
      </c>
      <c r="G29" s="108"/>
      <c r="H29" s="107">
        <v>1800</v>
      </c>
      <c r="I29" s="108"/>
    </row>
    <row r="30" spans="1:9" x14ac:dyDescent="0.25">
      <c r="A30" s="44"/>
      <c r="B30" s="133"/>
      <c r="C30" s="130" t="s">
        <v>469</v>
      </c>
      <c r="D30" s="130" t="s">
        <v>469</v>
      </c>
      <c r="E30" s="110">
        <v>1800</v>
      </c>
      <c r="F30" s="109">
        <v>1800</v>
      </c>
      <c r="G30" s="110"/>
      <c r="H30" s="109">
        <v>1800</v>
      </c>
      <c r="I30" s="110"/>
    </row>
    <row r="31" spans="1:9" x14ac:dyDescent="0.25">
      <c r="A31" s="128"/>
      <c r="B31" s="132" t="s">
        <v>447</v>
      </c>
      <c r="C31" s="140"/>
      <c r="D31" s="140"/>
      <c r="E31" s="108">
        <v>1000</v>
      </c>
      <c r="F31" s="107">
        <v>1000</v>
      </c>
      <c r="G31" s="108"/>
      <c r="H31" s="107">
        <v>1000</v>
      </c>
      <c r="I31" s="108"/>
    </row>
    <row r="32" spans="1:9" x14ac:dyDescent="0.25">
      <c r="A32" s="44"/>
      <c r="B32" s="133"/>
      <c r="C32" s="130" t="s">
        <v>57</v>
      </c>
      <c r="D32" s="130" t="s">
        <v>526</v>
      </c>
      <c r="E32" s="110">
        <v>700</v>
      </c>
      <c r="F32" s="109">
        <v>700</v>
      </c>
      <c r="G32" s="110"/>
      <c r="H32" s="109">
        <v>700</v>
      </c>
      <c r="I32" s="110"/>
    </row>
    <row r="33" spans="1:9" x14ac:dyDescent="0.25">
      <c r="A33" s="128"/>
      <c r="B33" s="129"/>
      <c r="C33" s="138" t="s">
        <v>429</v>
      </c>
      <c r="D33" s="138" t="s">
        <v>430</v>
      </c>
      <c r="E33" s="103">
        <v>300</v>
      </c>
      <c r="F33" s="102">
        <v>300</v>
      </c>
      <c r="G33" s="103"/>
      <c r="H33" s="102">
        <v>300</v>
      </c>
      <c r="I33" s="103"/>
    </row>
    <row r="34" spans="1:9" x14ac:dyDescent="0.25">
      <c r="A34" s="44"/>
      <c r="B34" s="127" t="s">
        <v>448</v>
      </c>
      <c r="C34" s="137"/>
      <c r="D34" s="137"/>
      <c r="E34" s="101">
        <v>3680</v>
      </c>
      <c r="F34" s="100">
        <v>4688</v>
      </c>
      <c r="G34" s="101"/>
      <c r="H34" s="100">
        <v>4688</v>
      </c>
      <c r="I34" s="101">
        <v>4688</v>
      </c>
    </row>
    <row r="35" spans="1:9" x14ac:dyDescent="0.25">
      <c r="A35" s="128"/>
      <c r="B35" s="129"/>
      <c r="C35" s="138" t="s">
        <v>129</v>
      </c>
      <c r="D35" s="138" t="s">
        <v>220</v>
      </c>
      <c r="E35" s="103">
        <v>48</v>
      </c>
      <c r="F35" s="102">
        <v>49</v>
      </c>
      <c r="G35" s="103"/>
      <c r="H35" s="102">
        <v>49</v>
      </c>
      <c r="I35" s="103">
        <v>49</v>
      </c>
    </row>
    <row r="36" spans="1:9" ht="30" x14ac:dyDescent="0.25">
      <c r="A36" s="44"/>
      <c r="B36" s="133"/>
      <c r="C36" s="130" t="s">
        <v>128</v>
      </c>
      <c r="D36" s="130" t="s">
        <v>527</v>
      </c>
      <c r="E36" s="110">
        <v>3632</v>
      </c>
      <c r="F36" s="109">
        <v>4639</v>
      </c>
      <c r="G36" s="110"/>
      <c r="H36" s="109">
        <v>4639</v>
      </c>
      <c r="I36" s="110">
        <v>4639</v>
      </c>
    </row>
    <row r="37" spans="1:9" x14ac:dyDescent="0.25">
      <c r="A37" s="128"/>
      <c r="B37" s="132" t="s">
        <v>480</v>
      </c>
      <c r="C37" s="140"/>
      <c r="D37" s="140"/>
      <c r="E37" s="108">
        <v>110</v>
      </c>
      <c r="F37" s="107">
        <v>114</v>
      </c>
      <c r="G37" s="108">
        <v>40</v>
      </c>
      <c r="H37" s="107">
        <v>74</v>
      </c>
      <c r="I37" s="108">
        <v>74</v>
      </c>
    </row>
    <row r="38" spans="1:9" x14ac:dyDescent="0.25">
      <c r="A38" s="44"/>
      <c r="B38" s="133"/>
      <c r="C38" s="130" t="s">
        <v>17</v>
      </c>
      <c r="D38" s="130" t="s">
        <v>213</v>
      </c>
      <c r="E38" s="110">
        <v>40</v>
      </c>
      <c r="F38" s="109">
        <v>40</v>
      </c>
      <c r="G38" s="110">
        <v>40</v>
      </c>
      <c r="H38" s="109">
        <v>0</v>
      </c>
      <c r="I38" s="110"/>
    </row>
    <row r="39" spans="1:9" x14ac:dyDescent="0.25">
      <c r="A39" s="128"/>
      <c r="B39" s="129"/>
      <c r="C39" s="138" t="s">
        <v>421</v>
      </c>
      <c r="D39" s="138" t="s">
        <v>407</v>
      </c>
      <c r="E39" s="103">
        <v>70</v>
      </c>
      <c r="F39" s="102">
        <v>74</v>
      </c>
      <c r="G39" s="103"/>
      <c r="H39" s="102">
        <v>74</v>
      </c>
      <c r="I39" s="103">
        <v>74</v>
      </c>
    </row>
    <row r="40" spans="1:9" x14ac:dyDescent="0.25">
      <c r="A40" s="44"/>
      <c r="B40" s="127" t="s">
        <v>528</v>
      </c>
      <c r="C40" s="137"/>
      <c r="D40" s="137"/>
      <c r="E40" s="101">
        <v>285</v>
      </c>
      <c r="F40" s="100">
        <v>295</v>
      </c>
      <c r="G40" s="101"/>
      <c r="H40" s="100">
        <v>295</v>
      </c>
      <c r="I40" s="101"/>
    </row>
    <row r="41" spans="1:9" x14ac:dyDescent="0.25">
      <c r="A41" s="128"/>
      <c r="B41" s="129"/>
      <c r="C41" s="138" t="s">
        <v>443</v>
      </c>
      <c r="D41" s="138" t="s">
        <v>443</v>
      </c>
      <c r="E41" s="103">
        <v>285</v>
      </c>
      <c r="F41" s="102">
        <v>295</v>
      </c>
      <c r="G41" s="103"/>
      <c r="H41" s="102">
        <v>295</v>
      </c>
      <c r="I41" s="103"/>
    </row>
    <row r="42" spans="1:9" x14ac:dyDescent="0.25">
      <c r="A42" s="131" t="s">
        <v>503</v>
      </c>
      <c r="B42" s="104"/>
      <c r="C42" s="139"/>
      <c r="D42" s="139"/>
      <c r="E42" s="106">
        <v>6425</v>
      </c>
      <c r="F42" s="105">
        <v>6566</v>
      </c>
      <c r="G42" s="106">
        <v>5734</v>
      </c>
      <c r="H42" s="105">
        <v>832</v>
      </c>
      <c r="I42" s="106">
        <v>466</v>
      </c>
    </row>
    <row r="43" spans="1:9" x14ac:dyDescent="0.25">
      <c r="A43" s="128"/>
      <c r="B43" s="132" t="s">
        <v>516</v>
      </c>
      <c r="C43" s="140"/>
      <c r="D43" s="140"/>
      <c r="E43" s="108">
        <v>5959</v>
      </c>
      <c r="F43" s="107">
        <v>6100</v>
      </c>
      <c r="G43" s="108">
        <v>5734</v>
      </c>
      <c r="H43" s="107">
        <v>366</v>
      </c>
      <c r="I43" s="108"/>
    </row>
    <row r="44" spans="1:9" ht="30" x14ac:dyDescent="0.25">
      <c r="A44" s="44"/>
      <c r="B44" s="133"/>
      <c r="C44" s="130" t="s">
        <v>162</v>
      </c>
      <c r="D44" s="130" t="s">
        <v>279</v>
      </c>
      <c r="E44" s="110">
        <v>1476</v>
      </c>
      <c r="F44" s="109">
        <v>1476</v>
      </c>
      <c r="G44" s="110">
        <v>1476</v>
      </c>
      <c r="H44" s="109">
        <v>0</v>
      </c>
      <c r="I44" s="110"/>
    </row>
    <row r="45" spans="1:9" ht="30" x14ac:dyDescent="0.25">
      <c r="A45" s="128"/>
      <c r="B45" s="129"/>
      <c r="C45" s="138" t="s">
        <v>11</v>
      </c>
      <c r="D45" s="138" t="s">
        <v>278</v>
      </c>
      <c r="E45" s="103">
        <v>4319</v>
      </c>
      <c r="F45" s="102">
        <v>4258</v>
      </c>
      <c r="G45" s="103">
        <v>4258</v>
      </c>
      <c r="H45" s="102">
        <v>0</v>
      </c>
      <c r="I45" s="103"/>
    </row>
    <row r="46" spans="1:9" ht="30" x14ac:dyDescent="0.25">
      <c r="A46" s="44"/>
      <c r="B46" s="133"/>
      <c r="C46" s="130" t="s">
        <v>10</v>
      </c>
      <c r="D46" s="130" t="s">
        <v>280</v>
      </c>
      <c r="E46" s="110">
        <v>69</v>
      </c>
      <c r="F46" s="109">
        <v>271</v>
      </c>
      <c r="G46" s="110"/>
      <c r="H46" s="109">
        <v>271</v>
      </c>
      <c r="I46" s="110"/>
    </row>
    <row r="47" spans="1:9" x14ac:dyDescent="0.25">
      <c r="A47" s="128"/>
      <c r="B47" s="129"/>
      <c r="C47" s="138" t="s">
        <v>22</v>
      </c>
      <c r="D47" s="138" t="s">
        <v>210</v>
      </c>
      <c r="E47" s="103">
        <v>75</v>
      </c>
      <c r="F47" s="102">
        <v>75</v>
      </c>
      <c r="G47" s="103"/>
      <c r="H47" s="102">
        <v>75</v>
      </c>
      <c r="I47" s="103"/>
    </row>
    <row r="48" spans="1:9" ht="30" x14ac:dyDescent="0.25">
      <c r="A48" s="44"/>
      <c r="B48" s="133"/>
      <c r="C48" s="130" t="s">
        <v>456</v>
      </c>
      <c r="D48" s="130" t="s">
        <v>457</v>
      </c>
      <c r="E48" s="110">
        <v>20</v>
      </c>
      <c r="F48" s="109">
        <v>20</v>
      </c>
      <c r="G48" s="110"/>
      <c r="H48" s="109">
        <v>20</v>
      </c>
      <c r="I48" s="110"/>
    </row>
    <row r="49" spans="1:9" x14ac:dyDescent="0.25">
      <c r="A49" s="128"/>
      <c r="B49" s="132" t="s">
        <v>517</v>
      </c>
      <c r="C49" s="140"/>
      <c r="D49" s="140"/>
      <c r="E49" s="108">
        <v>250</v>
      </c>
      <c r="F49" s="107">
        <v>250</v>
      </c>
      <c r="G49" s="108"/>
      <c r="H49" s="107">
        <v>250</v>
      </c>
      <c r="I49" s="108">
        <v>250</v>
      </c>
    </row>
    <row r="50" spans="1:9" ht="45" x14ac:dyDescent="0.25">
      <c r="A50" s="44"/>
      <c r="B50" s="133"/>
      <c r="C50" s="130" t="s">
        <v>116</v>
      </c>
      <c r="D50" s="130" t="s">
        <v>230</v>
      </c>
      <c r="E50" s="110">
        <v>250</v>
      </c>
      <c r="F50" s="109">
        <v>250</v>
      </c>
      <c r="G50" s="110"/>
      <c r="H50" s="109">
        <v>250</v>
      </c>
      <c r="I50" s="110">
        <v>250</v>
      </c>
    </row>
    <row r="51" spans="1:9" x14ac:dyDescent="0.25">
      <c r="A51" s="128"/>
      <c r="B51" s="132" t="s">
        <v>518</v>
      </c>
      <c r="C51" s="140"/>
      <c r="D51" s="140"/>
      <c r="E51" s="108">
        <v>216</v>
      </c>
      <c r="F51" s="107">
        <v>216</v>
      </c>
      <c r="G51" s="108"/>
      <c r="H51" s="107">
        <v>216</v>
      </c>
      <c r="I51" s="108">
        <v>216</v>
      </c>
    </row>
    <row r="52" spans="1:9" x14ac:dyDescent="0.25">
      <c r="A52" s="44"/>
      <c r="B52" s="133"/>
      <c r="C52" s="130" t="s">
        <v>8</v>
      </c>
      <c r="D52" s="130" t="s">
        <v>281</v>
      </c>
      <c r="E52" s="110">
        <v>216</v>
      </c>
      <c r="F52" s="109">
        <v>216</v>
      </c>
      <c r="G52" s="110"/>
      <c r="H52" s="109">
        <v>216</v>
      </c>
      <c r="I52" s="110">
        <v>216</v>
      </c>
    </row>
    <row r="53" spans="1:9" x14ac:dyDescent="0.25">
      <c r="A53" s="126" t="s">
        <v>499</v>
      </c>
      <c r="B53" s="97"/>
      <c r="C53" s="136"/>
      <c r="D53" s="136"/>
      <c r="E53" s="99">
        <v>45293</v>
      </c>
      <c r="F53" s="98">
        <v>45205</v>
      </c>
      <c r="G53" s="99">
        <v>34850</v>
      </c>
      <c r="H53" s="98">
        <v>10355</v>
      </c>
      <c r="I53" s="99">
        <v>10355</v>
      </c>
    </row>
    <row r="54" spans="1:9" x14ac:dyDescent="0.25">
      <c r="A54" s="44"/>
      <c r="B54" s="127" t="s">
        <v>500</v>
      </c>
      <c r="C54" s="137"/>
      <c r="D54" s="137"/>
      <c r="E54" s="101">
        <v>27292</v>
      </c>
      <c r="F54" s="100">
        <v>27545</v>
      </c>
      <c r="G54" s="101">
        <v>27222</v>
      </c>
      <c r="H54" s="100">
        <v>323</v>
      </c>
      <c r="I54" s="101">
        <v>323</v>
      </c>
    </row>
    <row r="55" spans="1:9" x14ac:dyDescent="0.25">
      <c r="A55" s="128"/>
      <c r="B55" s="129"/>
      <c r="C55" s="138" t="s">
        <v>109</v>
      </c>
      <c r="D55" s="138" t="s">
        <v>259</v>
      </c>
      <c r="E55" s="103">
        <v>2339</v>
      </c>
      <c r="F55" s="102">
        <v>2360</v>
      </c>
      <c r="G55" s="103">
        <v>2360</v>
      </c>
      <c r="H55" s="102">
        <v>0</v>
      </c>
      <c r="I55" s="103"/>
    </row>
    <row r="56" spans="1:9" ht="45" x14ac:dyDescent="0.25">
      <c r="A56" s="44"/>
      <c r="B56" s="133"/>
      <c r="C56" s="130" t="s">
        <v>101</v>
      </c>
      <c r="D56" s="130" t="s">
        <v>261</v>
      </c>
      <c r="E56" s="110">
        <v>22451</v>
      </c>
      <c r="F56" s="109">
        <v>22660</v>
      </c>
      <c r="G56" s="110">
        <v>22660</v>
      </c>
      <c r="H56" s="109">
        <v>0</v>
      </c>
      <c r="I56" s="110"/>
    </row>
    <row r="57" spans="1:9" ht="30" x14ac:dyDescent="0.25">
      <c r="A57" s="128"/>
      <c r="B57" s="129"/>
      <c r="C57" s="138" t="s">
        <v>97</v>
      </c>
      <c r="D57" s="138" t="s">
        <v>262</v>
      </c>
      <c r="E57" s="103">
        <v>320</v>
      </c>
      <c r="F57" s="102">
        <v>323</v>
      </c>
      <c r="G57" s="103"/>
      <c r="H57" s="102">
        <v>323</v>
      </c>
      <c r="I57" s="103">
        <v>323</v>
      </c>
    </row>
    <row r="58" spans="1:9" x14ac:dyDescent="0.25">
      <c r="A58" s="44"/>
      <c r="B58" s="133"/>
      <c r="C58" s="130" t="s">
        <v>108</v>
      </c>
      <c r="D58" s="130" t="s">
        <v>263</v>
      </c>
      <c r="E58" s="110">
        <v>768</v>
      </c>
      <c r="F58" s="109">
        <v>775</v>
      </c>
      <c r="G58" s="110">
        <v>775</v>
      </c>
      <c r="H58" s="109">
        <v>0</v>
      </c>
      <c r="I58" s="110"/>
    </row>
    <row r="59" spans="1:9" x14ac:dyDescent="0.25">
      <c r="A59" s="128"/>
      <c r="B59" s="129"/>
      <c r="C59" s="138" t="s">
        <v>95</v>
      </c>
      <c r="D59" s="138" t="s">
        <v>264</v>
      </c>
      <c r="E59" s="103">
        <v>163</v>
      </c>
      <c r="F59" s="102">
        <v>164</v>
      </c>
      <c r="G59" s="103">
        <v>164</v>
      </c>
      <c r="H59" s="102">
        <v>0</v>
      </c>
      <c r="I59" s="103"/>
    </row>
    <row r="60" spans="1:9" ht="30" x14ac:dyDescent="0.25">
      <c r="A60" s="44"/>
      <c r="B60" s="133"/>
      <c r="C60" s="130" t="s">
        <v>107</v>
      </c>
      <c r="D60" s="130" t="s">
        <v>545</v>
      </c>
      <c r="E60" s="110">
        <v>1251</v>
      </c>
      <c r="F60" s="109">
        <v>1263</v>
      </c>
      <c r="G60" s="110">
        <v>1263</v>
      </c>
      <c r="H60" s="109">
        <v>0</v>
      </c>
      <c r="I60" s="110"/>
    </row>
    <row r="61" spans="1:9" x14ac:dyDescent="0.25">
      <c r="A61" s="128"/>
      <c r="B61" s="132" t="s">
        <v>501</v>
      </c>
      <c r="C61" s="140"/>
      <c r="D61" s="140"/>
      <c r="E61" s="108">
        <v>7929</v>
      </c>
      <c r="F61" s="107">
        <v>7494</v>
      </c>
      <c r="G61" s="108"/>
      <c r="H61" s="107">
        <v>7494</v>
      </c>
      <c r="I61" s="108">
        <v>7494</v>
      </c>
    </row>
    <row r="62" spans="1:9" ht="45" x14ac:dyDescent="0.25">
      <c r="A62" s="44"/>
      <c r="B62" s="133"/>
      <c r="C62" s="130" t="s">
        <v>100</v>
      </c>
      <c r="D62" s="130" t="s">
        <v>266</v>
      </c>
      <c r="E62" s="110">
        <v>879</v>
      </c>
      <c r="F62" s="109">
        <v>887</v>
      </c>
      <c r="G62" s="110"/>
      <c r="H62" s="109">
        <v>887</v>
      </c>
      <c r="I62" s="110">
        <v>887</v>
      </c>
    </row>
    <row r="63" spans="1:9" ht="30" x14ac:dyDescent="0.25">
      <c r="A63" s="128"/>
      <c r="B63" s="129"/>
      <c r="C63" s="138" t="s">
        <v>99</v>
      </c>
      <c r="D63" s="138" t="s">
        <v>267</v>
      </c>
      <c r="E63" s="103">
        <v>314</v>
      </c>
      <c r="F63" s="102">
        <v>317</v>
      </c>
      <c r="G63" s="103"/>
      <c r="H63" s="102">
        <v>317</v>
      </c>
      <c r="I63" s="103">
        <v>317</v>
      </c>
    </row>
    <row r="64" spans="1:9" ht="45" x14ac:dyDescent="0.25">
      <c r="A64" s="44"/>
      <c r="B64" s="133"/>
      <c r="C64" s="130" t="s">
        <v>114</v>
      </c>
      <c r="D64" s="130" t="s">
        <v>269</v>
      </c>
      <c r="E64" s="110">
        <v>6736</v>
      </c>
      <c r="F64" s="109">
        <v>6290</v>
      </c>
      <c r="G64" s="110"/>
      <c r="H64" s="109">
        <v>6290</v>
      </c>
      <c r="I64" s="110">
        <v>6290</v>
      </c>
    </row>
    <row r="65" spans="1:9" x14ac:dyDescent="0.25">
      <c r="A65" s="128"/>
      <c r="B65" s="132" t="s">
        <v>502</v>
      </c>
      <c r="C65" s="140"/>
      <c r="D65" s="140"/>
      <c r="E65" s="108">
        <v>10072</v>
      </c>
      <c r="F65" s="107">
        <v>10166</v>
      </c>
      <c r="G65" s="108">
        <v>7628</v>
      </c>
      <c r="H65" s="107">
        <v>2538</v>
      </c>
      <c r="I65" s="108">
        <v>2538</v>
      </c>
    </row>
    <row r="66" spans="1:9" ht="30" x14ac:dyDescent="0.25">
      <c r="A66" s="44"/>
      <c r="B66" s="133"/>
      <c r="C66" s="130" t="s">
        <v>91</v>
      </c>
      <c r="D66" s="130" t="s">
        <v>272</v>
      </c>
      <c r="E66" s="110">
        <v>1727</v>
      </c>
      <c r="F66" s="109">
        <v>1743</v>
      </c>
      <c r="G66" s="110">
        <v>1743</v>
      </c>
      <c r="H66" s="109">
        <v>0</v>
      </c>
      <c r="I66" s="110"/>
    </row>
    <row r="67" spans="1:9" x14ac:dyDescent="0.25">
      <c r="A67" s="128"/>
      <c r="B67" s="129"/>
      <c r="C67" s="138" t="s">
        <v>159</v>
      </c>
      <c r="D67" s="138" t="s">
        <v>271</v>
      </c>
      <c r="E67" s="103">
        <v>5831</v>
      </c>
      <c r="F67" s="102">
        <v>5885</v>
      </c>
      <c r="G67" s="103">
        <v>5885</v>
      </c>
      <c r="H67" s="102">
        <v>0</v>
      </c>
      <c r="I67" s="103"/>
    </row>
    <row r="68" spans="1:9" ht="45" x14ac:dyDescent="0.25">
      <c r="A68" s="44"/>
      <c r="B68" s="133"/>
      <c r="C68" s="130" t="s">
        <v>89</v>
      </c>
      <c r="D68" s="130" t="s">
        <v>270</v>
      </c>
      <c r="E68" s="110">
        <v>2514</v>
      </c>
      <c r="F68" s="109">
        <v>2538</v>
      </c>
      <c r="G68" s="110"/>
      <c r="H68" s="109">
        <v>2538</v>
      </c>
      <c r="I68" s="110">
        <v>2538</v>
      </c>
    </row>
    <row r="69" spans="1:9" x14ac:dyDescent="0.25">
      <c r="A69" s="126" t="s">
        <v>504</v>
      </c>
      <c r="B69" s="97"/>
      <c r="C69" s="136"/>
      <c r="D69" s="136"/>
      <c r="E69" s="99">
        <v>30973</v>
      </c>
      <c r="F69" s="98">
        <v>31948</v>
      </c>
      <c r="G69" s="99">
        <v>145</v>
      </c>
      <c r="H69" s="98">
        <v>31803</v>
      </c>
      <c r="I69" s="99">
        <v>25135</v>
      </c>
    </row>
    <row r="70" spans="1:9" x14ac:dyDescent="0.25">
      <c r="A70" s="44"/>
      <c r="B70" s="127" t="s">
        <v>445</v>
      </c>
      <c r="C70" s="137"/>
      <c r="D70" s="137"/>
      <c r="E70" s="101">
        <v>9495</v>
      </c>
      <c r="F70" s="100">
        <v>9785</v>
      </c>
      <c r="G70" s="101">
        <v>145</v>
      </c>
      <c r="H70" s="100">
        <v>9640</v>
      </c>
      <c r="I70" s="101">
        <v>8550</v>
      </c>
    </row>
    <row r="71" spans="1:9" x14ac:dyDescent="0.25">
      <c r="A71" s="128"/>
      <c r="B71" s="129"/>
      <c r="C71" s="138" t="s">
        <v>118</v>
      </c>
      <c r="D71" s="138" t="s">
        <v>546</v>
      </c>
      <c r="E71" s="103">
        <v>145</v>
      </c>
      <c r="F71" s="102">
        <v>145</v>
      </c>
      <c r="G71" s="103">
        <v>145</v>
      </c>
      <c r="H71" s="102">
        <v>0</v>
      </c>
      <c r="I71" s="103"/>
    </row>
    <row r="72" spans="1:9" x14ac:dyDescent="0.25">
      <c r="A72" s="44"/>
      <c r="B72" s="133"/>
      <c r="C72" s="130" t="s">
        <v>464</v>
      </c>
      <c r="D72" s="130" t="s">
        <v>547</v>
      </c>
      <c r="E72" s="110">
        <v>380</v>
      </c>
      <c r="F72" s="109">
        <v>380</v>
      </c>
      <c r="G72" s="110"/>
      <c r="H72" s="109">
        <v>380</v>
      </c>
      <c r="I72" s="110"/>
    </row>
    <row r="73" spans="1:9" ht="30" x14ac:dyDescent="0.25">
      <c r="A73" s="128"/>
      <c r="B73" s="129"/>
      <c r="C73" s="138" t="s">
        <v>465</v>
      </c>
      <c r="D73" s="138" t="s">
        <v>548</v>
      </c>
      <c r="E73" s="103">
        <v>120</v>
      </c>
      <c r="F73" s="102">
        <v>120</v>
      </c>
      <c r="G73" s="103"/>
      <c r="H73" s="102">
        <v>120</v>
      </c>
      <c r="I73" s="103"/>
    </row>
    <row r="74" spans="1:9" x14ac:dyDescent="0.25">
      <c r="A74" s="44"/>
      <c r="B74" s="133"/>
      <c r="C74" s="130" t="s">
        <v>471</v>
      </c>
      <c r="D74" s="130" t="s">
        <v>471</v>
      </c>
      <c r="E74" s="110">
        <v>300</v>
      </c>
      <c r="F74" s="109">
        <v>300</v>
      </c>
      <c r="G74" s="110"/>
      <c r="H74" s="109">
        <v>300</v>
      </c>
      <c r="I74" s="110"/>
    </row>
    <row r="75" spans="1:9" ht="30" x14ac:dyDescent="0.25">
      <c r="A75" s="128"/>
      <c r="B75" s="129"/>
      <c r="C75" s="138" t="s">
        <v>120</v>
      </c>
      <c r="D75" s="138" t="s">
        <v>226</v>
      </c>
      <c r="E75" s="103">
        <v>8500</v>
      </c>
      <c r="F75" s="102">
        <v>8500</v>
      </c>
      <c r="G75" s="103"/>
      <c r="H75" s="102">
        <v>8500</v>
      </c>
      <c r="I75" s="103">
        <v>8500</v>
      </c>
    </row>
    <row r="76" spans="1:9" x14ac:dyDescent="0.25">
      <c r="A76" s="44"/>
      <c r="B76" s="133"/>
      <c r="C76" s="130" t="s">
        <v>529</v>
      </c>
      <c r="D76" s="130" t="s">
        <v>530</v>
      </c>
      <c r="E76" s="110"/>
      <c r="F76" s="109">
        <v>90</v>
      </c>
      <c r="G76" s="110"/>
      <c r="H76" s="109">
        <v>90</v>
      </c>
      <c r="I76" s="110"/>
    </row>
    <row r="77" spans="1:9" x14ac:dyDescent="0.25">
      <c r="A77" s="128"/>
      <c r="B77" s="129"/>
      <c r="C77" s="138" t="s">
        <v>531</v>
      </c>
      <c r="D77" s="138" t="s">
        <v>531</v>
      </c>
      <c r="E77" s="103"/>
      <c r="F77" s="102">
        <v>200</v>
      </c>
      <c r="G77" s="103"/>
      <c r="H77" s="102">
        <v>200</v>
      </c>
      <c r="I77" s="103"/>
    </row>
    <row r="78" spans="1:9" ht="30" x14ac:dyDescent="0.25">
      <c r="A78" s="44"/>
      <c r="B78" s="133"/>
      <c r="C78" s="130" t="s">
        <v>405</v>
      </c>
      <c r="D78" s="130" t="s">
        <v>406</v>
      </c>
      <c r="E78" s="110">
        <v>50</v>
      </c>
      <c r="F78" s="109">
        <v>50</v>
      </c>
      <c r="G78" s="110"/>
      <c r="H78" s="109">
        <v>50</v>
      </c>
      <c r="I78" s="110">
        <v>50</v>
      </c>
    </row>
    <row r="79" spans="1:9" x14ac:dyDescent="0.25">
      <c r="A79" s="128"/>
      <c r="B79" s="132" t="s">
        <v>505</v>
      </c>
      <c r="C79" s="140"/>
      <c r="D79" s="140"/>
      <c r="E79" s="108">
        <v>21478</v>
      </c>
      <c r="F79" s="107">
        <v>22163</v>
      </c>
      <c r="G79" s="108"/>
      <c r="H79" s="107">
        <v>22163</v>
      </c>
      <c r="I79" s="108">
        <v>16585</v>
      </c>
    </row>
    <row r="80" spans="1:9" ht="30" x14ac:dyDescent="0.25">
      <c r="A80" s="44"/>
      <c r="B80" s="133"/>
      <c r="C80" s="130" t="s">
        <v>394</v>
      </c>
      <c r="D80" s="130" t="s">
        <v>400</v>
      </c>
      <c r="E80" s="110">
        <v>150</v>
      </c>
      <c r="F80" s="109">
        <v>150</v>
      </c>
      <c r="G80" s="110"/>
      <c r="H80" s="109">
        <v>150</v>
      </c>
      <c r="I80" s="110"/>
    </row>
    <row r="81" spans="1:9" x14ac:dyDescent="0.25">
      <c r="A81" s="128"/>
      <c r="B81" s="129"/>
      <c r="C81" s="138" t="s">
        <v>422</v>
      </c>
      <c r="D81" s="138" t="s">
        <v>422</v>
      </c>
      <c r="E81" s="103">
        <v>150</v>
      </c>
      <c r="F81" s="102">
        <v>150</v>
      </c>
      <c r="G81" s="103"/>
      <c r="H81" s="102">
        <v>150</v>
      </c>
      <c r="I81" s="103"/>
    </row>
    <row r="82" spans="1:9" x14ac:dyDescent="0.25">
      <c r="A82" s="44"/>
      <c r="B82" s="133"/>
      <c r="C82" s="130" t="s">
        <v>2</v>
      </c>
      <c r="D82" s="130" t="s">
        <v>235</v>
      </c>
      <c r="E82" s="110">
        <v>378</v>
      </c>
      <c r="F82" s="109">
        <v>378</v>
      </c>
      <c r="G82" s="110"/>
      <c r="H82" s="109">
        <v>378</v>
      </c>
      <c r="I82" s="110"/>
    </row>
    <row r="83" spans="1:9" x14ac:dyDescent="0.25">
      <c r="A83" s="128"/>
      <c r="B83" s="129"/>
      <c r="C83" s="138" t="s">
        <v>329</v>
      </c>
      <c r="D83" s="138" t="s">
        <v>229</v>
      </c>
      <c r="E83" s="103">
        <v>4000</v>
      </c>
      <c r="F83" s="102">
        <v>4000</v>
      </c>
      <c r="G83" s="103"/>
      <c r="H83" s="102">
        <v>4000</v>
      </c>
      <c r="I83" s="103"/>
    </row>
    <row r="84" spans="1:9" ht="30" x14ac:dyDescent="0.25">
      <c r="A84" s="44"/>
      <c r="B84" s="133"/>
      <c r="C84" s="130" t="s">
        <v>439</v>
      </c>
      <c r="D84" s="130" t="s">
        <v>440</v>
      </c>
      <c r="E84" s="110">
        <v>600</v>
      </c>
      <c r="F84" s="109">
        <v>650</v>
      </c>
      <c r="G84" s="110"/>
      <c r="H84" s="109">
        <v>650</v>
      </c>
      <c r="I84" s="110"/>
    </row>
    <row r="85" spans="1:9" ht="30" x14ac:dyDescent="0.25">
      <c r="A85" s="128"/>
      <c r="B85" s="129"/>
      <c r="C85" s="138" t="s">
        <v>142</v>
      </c>
      <c r="D85" s="138" t="s">
        <v>232</v>
      </c>
      <c r="E85" s="103">
        <v>50</v>
      </c>
      <c r="F85" s="102">
        <v>50</v>
      </c>
      <c r="G85" s="103"/>
      <c r="H85" s="102">
        <v>50</v>
      </c>
      <c r="I85" s="103"/>
    </row>
    <row r="86" spans="1:9" ht="45" x14ac:dyDescent="0.25">
      <c r="A86" s="44"/>
      <c r="B86" s="133"/>
      <c r="C86" s="130" t="s">
        <v>136</v>
      </c>
      <c r="D86" s="130" t="s">
        <v>230</v>
      </c>
      <c r="E86" s="110">
        <v>200</v>
      </c>
      <c r="F86" s="109">
        <v>200</v>
      </c>
      <c r="G86" s="110"/>
      <c r="H86" s="109">
        <v>200</v>
      </c>
      <c r="I86" s="110">
        <v>200</v>
      </c>
    </row>
    <row r="87" spans="1:9" x14ac:dyDescent="0.25">
      <c r="A87" s="128"/>
      <c r="B87" s="129"/>
      <c r="C87" s="138" t="s">
        <v>175</v>
      </c>
      <c r="D87" s="138" t="s">
        <v>234</v>
      </c>
      <c r="E87" s="103">
        <v>15750</v>
      </c>
      <c r="F87" s="102">
        <v>16385</v>
      </c>
      <c r="G87" s="103"/>
      <c r="H87" s="102">
        <v>16385</v>
      </c>
      <c r="I87" s="103">
        <v>16385</v>
      </c>
    </row>
    <row r="88" spans="1:9" ht="30" x14ac:dyDescent="0.25">
      <c r="A88" s="44"/>
      <c r="B88" s="133"/>
      <c r="C88" s="130" t="s">
        <v>141</v>
      </c>
      <c r="D88" s="130" t="s">
        <v>231</v>
      </c>
      <c r="E88" s="110">
        <v>200</v>
      </c>
      <c r="F88" s="109">
        <v>200</v>
      </c>
      <c r="G88" s="110"/>
      <c r="H88" s="109">
        <v>200</v>
      </c>
      <c r="I88" s="110"/>
    </row>
    <row r="89" spans="1:9" x14ac:dyDescent="0.25">
      <c r="A89" s="126" t="s">
        <v>486</v>
      </c>
      <c r="B89" s="97"/>
      <c r="C89" s="136"/>
      <c r="D89" s="136"/>
      <c r="E89" s="99">
        <v>107616.61600000001</v>
      </c>
      <c r="F89" s="98">
        <v>103854</v>
      </c>
      <c r="G89" s="99">
        <v>46613</v>
      </c>
      <c r="H89" s="98">
        <v>56841</v>
      </c>
      <c r="I89" s="99">
        <v>32516</v>
      </c>
    </row>
    <row r="90" spans="1:9" x14ac:dyDescent="0.25">
      <c r="A90" s="44"/>
      <c r="B90" s="127" t="s">
        <v>446</v>
      </c>
      <c r="C90" s="137"/>
      <c r="D90" s="137"/>
      <c r="E90" s="101">
        <v>50218</v>
      </c>
      <c r="F90" s="100">
        <v>49723</v>
      </c>
      <c r="G90" s="101">
        <v>2562</v>
      </c>
      <c r="H90" s="100">
        <v>46761</v>
      </c>
      <c r="I90" s="101">
        <v>30087</v>
      </c>
    </row>
    <row r="91" spans="1:9" x14ac:dyDescent="0.25">
      <c r="A91" s="128"/>
      <c r="B91" s="129"/>
      <c r="C91" s="138" t="s">
        <v>60</v>
      </c>
      <c r="D91" s="138" t="s">
        <v>254</v>
      </c>
      <c r="E91" s="103">
        <v>15130</v>
      </c>
      <c r="F91" s="102">
        <v>16781</v>
      </c>
      <c r="G91" s="103"/>
      <c r="H91" s="102">
        <v>16781</v>
      </c>
      <c r="I91" s="103">
        <v>16781</v>
      </c>
    </row>
    <row r="92" spans="1:9" x14ac:dyDescent="0.25">
      <c r="A92" s="44"/>
      <c r="B92" s="133"/>
      <c r="C92" s="130" t="s">
        <v>543</v>
      </c>
      <c r="D92" s="130" t="s">
        <v>248</v>
      </c>
      <c r="E92" s="110">
        <v>49</v>
      </c>
      <c r="F92" s="109">
        <v>53</v>
      </c>
      <c r="G92" s="110"/>
      <c r="H92" s="109">
        <v>53</v>
      </c>
      <c r="I92" s="110">
        <v>53</v>
      </c>
    </row>
    <row r="93" spans="1:9" ht="30" x14ac:dyDescent="0.25">
      <c r="A93" s="128"/>
      <c r="B93" s="129"/>
      <c r="C93" s="138" t="s">
        <v>68</v>
      </c>
      <c r="D93" s="138" t="s">
        <v>339</v>
      </c>
      <c r="E93" s="103">
        <v>1917</v>
      </c>
      <c r="F93" s="102">
        <v>2059</v>
      </c>
      <c r="G93" s="103"/>
      <c r="H93" s="102">
        <v>2059</v>
      </c>
      <c r="I93" s="103">
        <v>2059</v>
      </c>
    </row>
    <row r="94" spans="1:9" ht="30" x14ac:dyDescent="0.25">
      <c r="A94" s="44"/>
      <c r="B94" s="133"/>
      <c r="C94" s="130" t="s">
        <v>415</v>
      </c>
      <c r="D94" s="130" t="s">
        <v>417</v>
      </c>
      <c r="E94" s="110">
        <v>800</v>
      </c>
      <c r="F94" s="109">
        <v>0</v>
      </c>
      <c r="G94" s="110"/>
      <c r="H94" s="109">
        <v>0</v>
      </c>
      <c r="I94" s="110"/>
    </row>
    <row r="95" spans="1:9" ht="45" x14ac:dyDescent="0.25">
      <c r="A95" s="128"/>
      <c r="B95" s="129"/>
      <c r="C95" s="138" t="s">
        <v>70</v>
      </c>
      <c r="D95" s="138" t="s">
        <v>249</v>
      </c>
      <c r="E95" s="103">
        <v>97</v>
      </c>
      <c r="F95" s="102">
        <v>104</v>
      </c>
      <c r="G95" s="103"/>
      <c r="H95" s="102">
        <v>104</v>
      </c>
      <c r="I95" s="103">
        <v>104</v>
      </c>
    </row>
    <row r="96" spans="1:9" x14ac:dyDescent="0.25">
      <c r="A96" s="44"/>
      <c r="B96" s="133"/>
      <c r="C96" s="130" t="s">
        <v>460</v>
      </c>
      <c r="D96" s="130" t="s">
        <v>461</v>
      </c>
      <c r="E96" s="110">
        <v>4850</v>
      </c>
      <c r="F96" s="109">
        <v>1608</v>
      </c>
      <c r="G96" s="110"/>
      <c r="H96" s="109">
        <v>1608</v>
      </c>
      <c r="I96" s="110"/>
    </row>
    <row r="97" spans="1:9" ht="30" x14ac:dyDescent="0.25">
      <c r="A97" s="128"/>
      <c r="B97" s="129"/>
      <c r="C97" s="138" t="s">
        <v>346</v>
      </c>
      <c r="D97" s="138" t="s">
        <v>347</v>
      </c>
      <c r="E97" s="103">
        <v>358</v>
      </c>
      <c r="F97" s="102">
        <v>402</v>
      </c>
      <c r="G97" s="103"/>
      <c r="H97" s="102">
        <v>402</v>
      </c>
      <c r="I97" s="103">
        <v>402</v>
      </c>
    </row>
    <row r="98" spans="1:9" ht="30" x14ac:dyDescent="0.25">
      <c r="A98" s="44"/>
      <c r="B98" s="133"/>
      <c r="C98" s="130" t="s">
        <v>340</v>
      </c>
      <c r="D98" s="130" t="s">
        <v>247</v>
      </c>
      <c r="E98" s="110">
        <v>532</v>
      </c>
      <c r="F98" s="109">
        <v>571</v>
      </c>
      <c r="G98" s="110"/>
      <c r="H98" s="109">
        <v>571</v>
      </c>
      <c r="I98" s="110">
        <v>571</v>
      </c>
    </row>
    <row r="99" spans="1:9" ht="45" x14ac:dyDescent="0.25">
      <c r="A99" s="128"/>
      <c r="B99" s="129"/>
      <c r="C99" s="138" t="s">
        <v>419</v>
      </c>
      <c r="D99" s="138" t="s">
        <v>418</v>
      </c>
      <c r="E99" s="103">
        <v>37</v>
      </c>
      <c r="F99" s="102">
        <v>40</v>
      </c>
      <c r="G99" s="103"/>
      <c r="H99" s="102">
        <v>40</v>
      </c>
      <c r="I99" s="103"/>
    </row>
    <row r="100" spans="1:9" ht="30" x14ac:dyDescent="0.25">
      <c r="A100" s="44"/>
      <c r="B100" s="133"/>
      <c r="C100" s="130" t="s">
        <v>348</v>
      </c>
      <c r="D100" s="130" t="s">
        <v>250</v>
      </c>
      <c r="E100" s="110">
        <v>1289</v>
      </c>
      <c r="F100" s="109">
        <v>1399</v>
      </c>
      <c r="G100" s="110">
        <v>45</v>
      </c>
      <c r="H100" s="109">
        <v>1354</v>
      </c>
      <c r="I100" s="110">
        <v>1354</v>
      </c>
    </row>
    <row r="101" spans="1:9" ht="45" x14ac:dyDescent="0.25">
      <c r="A101" s="128"/>
      <c r="B101" s="129"/>
      <c r="C101" s="138" t="s">
        <v>341</v>
      </c>
      <c r="D101" s="138" t="s">
        <v>342</v>
      </c>
      <c r="E101" s="103">
        <v>654</v>
      </c>
      <c r="F101" s="102">
        <v>702</v>
      </c>
      <c r="G101" s="103"/>
      <c r="H101" s="102">
        <v>702</v>
      </c>
      <c r="I101" s="103">
        <v>702</v>
      </c>
    </row>
    <row r="102" spans="1:9" ht="30" x14ac:dyDescent="0.25">
      <c r="A102" s="44"/>
      <c r="B102" s="133"/>
      <c r="C102" s="130" t="s">
        <v>63</v>
      </c>
      <c r="D102" s="130" t="s">
        <v>238</v>
      </c>
      <c r="E102" s="110">
        <v>227</v>
      </c>
      <c r="F102" s="109">
        <v>277</v>
      </c>
      <c r="G102" s="110"/>
      <c r="H102" s="109">
        <v>277</v>
      </c>
      <c r="I102" s="110">
        <v>277</v>
      </c>
    </row>
    <row r="103" spans="1:9" ht="30" x14ac:dyDescent="0.25">
      <c r="A103" s="128"/>
      <c r="B103" s="129"/>
      <c r="C103" s="138" t="s">
        <v>392</v>
      </c>
      <c r="D103" s="138" t="s">
        <v>239</v>
      </c>
      <c r="E103" s="103">
        <v>1400</v>
      </c>
      <c r="F103" s="102">
        <v>1503</v>
      </c>
      <c r="G103" s="103">
        <v>1503</v>
      </c>
      <c r="H103" s="102">
        <v>0</v>
      </c>
      <c r="I103" s="103"/>
    </row>
    <row r="104" spans="1:9" ht="30" x14ac:dyDescent="0.25">
      <c r="A104" s="44"/>
      <c r="B104" s="133"/>
      <c r="C104" s="130" t="s">
        <v>393</v>
      </c>
      <c r="D104" s="130" t="s">
        <v>239</v>
      </c>
      <c r="E104" s="110">
        <v>944</v>
      </c>
      <c r="F104" s="109">
        <v>1014</v>
      </c>
      <c r="G104" s="110">
        <v>1014</v>
      </c>
      <c r="H104" s="109">
        <v>0</v>
      </c>
      <c r="I104" s="110"/>
    </row>
    <row r="105" spans="1:9" ht="60" x14ac:dyDescent="0.25">
      <c r="A105" s="128"/>
      <c r="B105" s="129"/>
      <c r="C105" s="138" t="s">
        <v>83</v>
      </c>
      <c r="D105" s="138" t="s">
        <v>240</v>
      </c>
      <c r="E105" s="103">
        <v>900</v>
      </c>
      <c r="F105" s="102">
        <v>635</v>
      </c>
      <c r="G105" s="103"/>
      <c r="H105" s="102">
        <v>635</v>
      </c>
      <c r="I105" s="103">
        <v>635</v>
      </c>
    </row>
    <row r="106" spans="1:9" ht="30" x14ac:dyDescent="0.25">
      <c r="A106" s="44"/>
      <c r="B106" s="133"/>
      <c r="C106" s="130" t="s">
        <v>334</v>
      </c>
      <c r="D106" s="130" t="s">
        <v>66</v>
      </c>
      <c r="E106" s="110">
        <v>1466</v>
      </c>
      <c r="F106" s="109">
        <v>1574</v>
      </c>
      <c r="G106" s="110"/>
      <c r="H106" s="109">
        <v>1574</v>
      </c>
      <c r="I106" s="110">
        <v>1574</v>
      </c>
    </row>
    <row r="107" spans="1:9" x14ac:dyDescent="0.25">
      <c r="A107" s="128"/>
      <c r="B107" s="129"/>
      <c r="C107" s="138" t="s">
        <v>335</v>
      </c>
      <c r="D107" s="138" t="s">
        <v>336</v>
      </c>
      <c r="E107" s="103">
        <v>1151</v>
      </c>
      <c r="F107" s="102">
        <v>1331</v>
      </c>
      <c r="G107" s="103"/>
      <c r="H107" s="102">
        <v>1331</v>
      </c>
      <c r="I107" s="103">
        <v>1331</v>
      </c>
    </row>
    <row r="108" spans="1:9" x14ac:dyDescent="0.25">
      <c r="A108" s="44"/>
      <c r="B108" s="133"/>
      <c r="C108" s="130" t="s">
        <v>79</v>
      </c>
      <c r="D108" s="130" t="s">
        <v>241</v>
      </c>
      <c r="E108" s="110">
        <v>1500</v>
      </c>
      <c r="F108" s="109">
        <v>0</v>
      </c>
      <c r="G108" s="110"/>
      <c r="H108" s="109">
        <v>0</v>
      </c>
      <c r="I108" s="110"/>
    </row>
    <row r="109" spans="1:9" ht="30" x14ac:dyDescent="0.25">
      <c r="A109" s="128"/>
      <c r="B109" s="129"/>
      <c r="C109" s="138" t="s">
        <v>84</v>
      </c>
      <c r="D109" s="138" t="s">
        <v>242</v>
      </c>
      <c r="E109" s="103">
        <v>10000</v>
      </c>
      <c r="F109" s="102">
        <v>12800</v>
      </c>
      <c r="G109" s="103"/>
      <c r="H109" s="102">
        <v>12800</v>
      </c>
      <c r="I109" s="103"/>
    </row>
    <row r="110" spans="1:9" ht="30" x14ac:dyDescent="0.25">
      <c r="A110" s="44"/>
      <c r="B110" s="133"/>
      <c r="C110" s="130" t="s">
        <v>187</v>
      </c>
      <c r="D110" s="130" t="s">
        <v>345</v>
      </c>
      <c r="E110" s="110">
        <v>1000</v>
      </c>
      <c r="F110" s="109">
        <v>1000</v>
      </c>
      <c r="G110" s="110"/>
      <c r="H110" s="109">
        <v>1000</v>
      </c>
      <c r="I110" s="110"/>
    </row>
    <row r="111" spans="1:9" ht="30" x14ac:dyDescent="0.25">
      <c r="A111" s="128"/>
      <c r="B111" s="129"/>
      <c r="C111" s="138" t="s">
        <v>152</v>
      </c>
      <c r="D111" s="138" t="s">
        <v>243</v>
      </c>
      <c r="E111" s="103">
        <v>900</v>
      </c>
      <c r="F111" s="102">
        <v>0</v>
      </c>
      <c r="G111" s="103"/>
      <c r="H111" s="102">
        <v>0</v>
      </c>
      <c r="I111" s="103"/>
    </row>
    <row r="112" spans="1:9" x14ac:dyDescent="0.25">
      <c r="A112" s="44"/>
      <c r="B112" s="133"/>
      <c r="C112" s="130" t="s">
        <v>532</v>
      </c>
      <c r="D112" s="130" t="s">
        <v>532</v>
      </c>
      <c r="E112" s="110"/>
      <c r="F112" s="109">
        <v>400</v>
      </c>
      <c r="G112" s="110"/>
      <c r="H112" s="109"/>
      <c r="I112" s="110"/>
    </row>
    <row r="113" spans="1:9" x14ac:dyDescent="0.25">
      <c r="A113" s="128"/>
      <c r="B113" s="129"/>
      <c r="C113" s="138" t="s">
        <v>80</v>
      </c>
      <c r="D113" s="138" t="s">
        <v>245</v>
      </c>
      <c r="E113" s="103">
        <v>32</v>
      </c>
      <c r="F113" s="102">
        <v>34</v>
      </c>
      <c r="G113" s="103"/>
      <c r="H113" s="102">
        <v>34</v>
      </c>
      <c r="I113" s="103"/>
    </row>
    <row r="114" spans="1:9" ht="60" x14ac:dyDescent="0.25">
      <c r="A114" s="44"/>
      <c r="B114" s="133"/>
      <c r="C114" s="130" t="s">
        <v>62</v>
      </c>
      <c r="D114" s="130" t="s">
        <v>246</v>
      </c>
      <c r="E114" s="110">
        <v>3800</v>
      </c>
      <c r="F114" s="109">
        <v>3911</v>
      </c>
      <c r="G114" s="110"/>
      <c r="H114" s="109">
        <v>3911</v>
      </c>
      <c r="I114" s="110">
        <v>3911</v>
      </c>
    </row>
    <row r="115" spans="1:9" ht="45" x14ac:dyDescent="0.25">
      <c r="A115" s="128"/>
      <c r="B115" s="129"/>
      <c r="C115" s="138" t="s">
        <v>376</v>
      </c>
      <c r="D115" s="138" t="s">
        <v>441</v>
      </c>
      <c r="E115" s="103">
        <v>300</v>
      </c>
      <c r="F115" s="102">
        <v>137</v>
      </c>
      <c r="G115" s="103"/>
      <c r="H115" s="102">
        <v>137</v>
      </c>
      <c r="I115" s="103"/>
    </row>
    <row r="116" spans="1:9" ht="30" x14ac:dyDescent="0.25">
      <c r="A116" s="44"/>
      <c r="B116" s="133"/>
      <c r="C116" s="130" t="s">
        <v>186</v>
      </c>
      <c r="D116" s="130" t="s">
        <v>253</v>
      </c>
      <c r="E116" s="110">
        <v>600</v>
      </c>
      <c r="F116" s="109">
        <v>880</v>
      </c>
      <c r="G116" s="110"/>
      <c r="H116" s="109">
        <v>880</v>
      </c>
      <c r="I116" s="110"/>
    </row>
    <row r="117" spans="1:9" ht="30" x14ac:dyDescent="0.25">
      <c r="A117" s="128"/>
      <c r="B117" s="129"/>
      <c r="C117" s="138" t="s">
        <v>344</v>
      </c>
      <c r="D117" s="138" t="s">
        <v>253</v>
      </c>
      <c r="E117" s="103">
        <v>285</v>
      </c>
      <c r="F117" s="102">
        <v>333</v>
      </c>
      <c r="G117" s="103"/>
      <c r="H117" s="102">
        <v>333</v>
      </c>
      <c r="I117" s="103">
        <v>333</v>
      </c>
    </row>
    <row r="118" spans="1:9" x14ac:dyDescent="0.25">
      <c r="A118" s="44"/>
      <c r="B118" s="133"/>
      <c r="C118" s="130" t="s">
        <v>533</v>
      </c>
      <c r="D118" s="130" t="s">
        <v>533</v>
      </c>
      <c r="E118" s="110"/>
      <c r="F118" s="109">
        <v>175</v>
      </c>
      <c r="G118" s="110"/>
      <c r="H118" s="109">
        <v>175</v>
      </c>
      <c r="I118" s="110"/>
    </row>
    <row r="119" spans="1:9" x14ac:dyDescent="0.25">
      <c r="A119" s="128"/>
      <c r="B119" s="132" t="s">
        <v>451</v>
      </c>
      <c r="C119" s="140"/>
      <c r="D119" s="140"/>
      <c r="E119" s="108">
        <v>6398</v>
      </c>
      <c r="F119" s="107">
        <v>6222</v>
      </c>
      <c r="G119" s="108">
        <v>59</v>
      </c>
      <c r="H119" s="107">
        <v>6163</v>
      </c>
      <c r="I119" s="108">
        <v>712</v>
      </c>
    </row>
    <row r="120" spans="1:9" x14ac:dyDescent="0.25">
      <c r="A120" s="44"/>
      <c r="B120" s="133"/>
      <c r="C120" s="130" t="s">
        <v>39</v>
      </c>
      <c r="D120" s="130" t="s">
        <v>292</v>
      </c>
      <c r="E120" s="110">
        <v>4949</v>
      </c>
      <c r="F120" s="109">
        <v>4995</v>
      </c>
      <c r="G120" s="110"/>
      <c r="H120" s="109">
        <v>4995</v>
      </c>
      <c r="I120" s="110"/>
    </row>
    <row r="121" spans="1:9" x14ac:dyDescent="0.25">
      <c r="A121" s="128"/>
      <c r="B121" s="129"/>
      <c r="C121" s="138" t="s">
        <v>408</v>
      </c>
      <c r="D121" s="138" t="s">
        <v>289</v>
      </c>
      <c r="E121" s="103">
        <v>105</v>
      </c>
      <c r="F121" s="102">
        <v>106</v>
      </c>
      <c r="G121" s="103"/>
      <c r="H121" s="102">
        <v>106</v>
      </c>
      <c r="I121" s="103">
        <v>106</v>
      </c>
    </row>
    <row r="122" spans="1:9" x14ac:dyDescent="0.25">
      <c r="A122" s="44"/>
      <c r="B122" s="133"/>
      <c r="C122" s="130" t="s">
        <v>168</v>
      </c>
      <c r="D122" s="130" t="s">
        <v>298</v>
      </c>
      <c r="E122" s="110">
        <v>59</v>
      </c>
      <c r="F122" s="109">
        <v>59</v>
      </c>
      <c r="G122" s="110">
        <v>59</v>
      </c>
      <c r="H122" s="109">
        <v>0</v>
      </c>
      <c r="I122" s="110"/>
    </row>
    <row r="123" spans="1:9" x14ac:dyDescent="0.25">
      <c r="A123" s="128"/>
      <c r="B123" s="129"/>
      <c r="C123" s="138" t="s">
        <v>431</v>
      </c>
      <c r="D123" s="138" t="s">
        <v>431</v>
      </c>
      <c r="E123" s="103">
        <v>467</v>
      </c>
      <c r="F123" s="102">
        <v>456</v>
      </c>
      <c r="G123" s="103"/>
      <c r="H123" s="102">
        <v>456</v>
      </c>
      <c r="I123" s="103"/>
    </row>
    <row r="124" spans="1:9" x14ac:dyDescent="0.25">
      <c r="A124" s="44"/>
      <c r="B124" s="133"/>
      <c r="C124" s="130" t="s">
        <v>35</v>
      </c>
      <c r="D124" s="130" t="s">
        <v>292</v>
      </c>
      <c r="E124" s="110">
        <v>528</v>
      </c>
      <c r="F124" s="109">
        <v>313</v>
      </c>
      <c r="G124" s="110"/>
      <c r="H124" s="109">
        <v>313</v>
      </c>
      <c r="I124" s="110">
        <v>313</v>
      </c>
    </row>
    <row r="125" spans="1:9" ht="45" x14ac:dyDescent="0.25">
      <c r="A125" s="128"/>
      <c r="B125" s="129"/>
      <c r="C125" s="138" t="s">
        <v>167</v>
      </c>
      <c r="D125" s="138" t="s">
        <v>269</v>
      </c>
      <c r="E125" s="103">
        <v>290</v>
      </c>
      <c r="F125" s="102">
        <v>293</v>
      </c>
      <c r="G125" s="103"/>
      <c r="H125" s="102">
        <v>293</v>
      </c>
      <c r="I125" s="103">
        <v>293</v>
      </c>
    </row>
    <row r="126" spans="1:9" x14ac:dyDescent="0.25">
      <c r="A126" s="44"/>
      <c r="B126" s="127" t="s">
        <v>487</v>
      </c>
      <c r="C126" s="137"/>
      <c r="D126" s="137"/>
      <c r="E126" s="101">
        <v>28706.616000000002</v>
      </c>
      <c r="F126" s="100">
        <v>28961</v>
      </c>
      <c r="G126" s="101">
        <v>27244</v>
      </c>
      <c r="H126" s="100">
        <v>1717</v>
      </c>
      <c r="I126" s="101">
        <v>1717</v>
      </c>
    </row>
    <row r="127" spans="1:9" x14ac:dyDescent="0.25">
      <c r="A127" s="128"/>
      <c r="B127" s="129"/>
      <c r="C127" s="138" t="s">
        <v>102</v>
      </c>
      <c r="D127" s="138" t="s">
        <v>255</v>
      </c>
      <c r="E127" s="103">
        <v>26992.616000000002</v>
      </c>
      <c r="F127" s="102">
        <v>27244</v>
      </c>
      <c r="G127" s="103">
        <v>27244</v>
      </c>
      <c r="H127" s="102">
        <v>0</v>
      </c>
      <c r="I127" s="103"/>
    </row>
    <row r="128" spans="1:9" x14ac:dyDescent="0.25">
      <c r="A128" s="44"/>
      <c r="B128" s="133"/>
      <c r="C128" s="130" t="s">
        <v>54</v>
      </c>
      <c r="D128" s="130" t="s">
        <v>256</v>
      </c>
      <c r="E128" s="110">
        <v>364</v>
      </c>
      <c r="F128" s="109">
        <v>367</v>
      </c>
      <c r="G128" s="110"/>
      <c r="H128" s="109">
        <v>367</v>
      </c>
      <c r="I128" s="110">
        <v>367</v>
      </c>
    </row>
    <row r="129" spans="1:9" ht="45" x14ac:dyDescent="0.25">
      <c r="A129" s="128"/>
      <c r="B129" s="129"/>
      <c r="C129" s="138" t="s">
        <v>103</v>
      </c>
      <c r="D129" s="138" t="s">
        <v>230</v>
      </c>
      <c r="E129" s="103">
        <v>1350</v>
      </c>
      <c r="F129" s="102">
        <v>1350</v>
      </c>
      <c r="G129" s="103"/>
      <c r="H129" s="102">
        <v>1350</v>
      </c>
      <c r="I129" s="103">
        <v>1350</v>
      </c>
    </row>
    <row r="130" spans="1:9" x14ac:dyDescent="0.25">
      <c r="A130" s="44"/>
      <c r="B130" s="127" t="s">
        <v>488</v>
      </c>
      <c r="C130" s="137"/>
      <c r="D130" s="137"/>
      <c r="E130" s="101">
        <v>8843</v>
      </c>
      <c r="F130" s="100">
        <v>5372</v>
      </c>
      <c r="G130" s="101">
        <v>3172</v>
      </c>
      <c r="H130" s="100">
        <v>2200</v>
      </c>
      <c r="I130" s="101"/>
    </row>
    <row r="131" spans="1:9" x14ac:dyDescent="0.25">
      <c r="A131" s="128"/>
      <c r="B131" s="129"/>
      <c r="C131" s="138" t="s">
        <v>43</v>
      </c>
      <c r="D131" s="138" t="s">
        <v>257</v>
      </c>
      <c r="E131" s="103">
        <v>3143</v>
      </c>
      <c r="F131" s="102">
        <v>3172</v>
      </c>
      <c r="G131" s="103">
        <v>3172</v>
      </c>
      <c r="H131" s="102">
        <v>0</v>
      </c>
      <c r="I131" s="103"/>
    </row>
    <row r="132" spans="1:9" ht="30" x14ac:dyDescent="0.25">
      <c r="A132" s="44"/>
      <c r="B132" s="133"/>
      <c r="C132" s="130" t="s">
        <v>522</v>
      </c>
      <c r="D132" s="130" t="s">
        <v>459</v>
      </c>
      <c r="E132" s="110">
        <v>5700</v>
      </c>
      <c r="F132" s="109">
        <v>2200</v>
      </c>
      <c r="G132" s="110"/>
      <c r="H132" s="109">
        <v>2200</v>
      </c>
      <c r="I132" s="110"/>
    </row>
    <row r="133" spans="1:9" x14ac:dyDescent="0.25">
      <c r="A133" s="128"/>
      <c r="B133" s="132" t="s">
        <v>489</v>
      </c>
      <c r="C133" s="140"/>
      <c r="D133" s="140"/>
      <c r="E133" s="108">
        <v>13451</v>
      </c>
      <c r="F133" s="107">
        <v>13576</v>
      </c>
      <c r="G133" s="108">
        <v>13576</v>
      </c>
      <c r="H133" s="107">
        <v>0</v>
      </c>
      <c r="I133" s="108"/>
    </row>
    <row r="134" spans="1:9" x14ac:dyDescent="0.25">
      <c r="A134" s="44"/>
      <c r="B134" s="133"/>
      <c r="C134" s="130" t="s">
        <v>87</v>
      </c>
      <c r="D134" s="130" t="s">
        <v>258</v>
      </c>
      <c r="E134" s="110">
        <v>13451</v>
      </c>
      <c r="F134" s="109">
        <v>13576</v>
      </c>
      <c r="G134" s="110">
        <v>13576</v>
      </c>
      <c r="H134" s="109">
        <v>0</v>
      </c>
      <c r="I134" s="110"/>
    </row>
    <row r="135" spans="1:9" x14ac:dyDescent="0.25">
      <c r="A135" s="126" t="s">
        <v>491</v>
      </c>
      <c r="B135" s="97"/>
      <c r="C135" s="136"/>
      <c r="D135" s="136"/>
      <c r="E135" s="99">
        <v>94547</v>
      </c>
      <c r="F135" s="98">
        <v>99113</v>
      </c>
      <c r="G135" s="99">
        <v>64258</v>
      </c>
      <c r="H135" s="98">
        <v>34855</v>
      </c>
      <c r="I135" s="99">
        <v>25865</v>
      </c>
    </row>
    <row r="136" spans="1:9" x14ac:dyDescent="0.25">
      <c r="A136" s="44"/>
      <c r="B136" s="127" t="s">
        <v>492</v>
      </c>
      <c r="C136" s="137"/>
      <c r="D136" s="137"/>
      <c r="E136" s="101">
        <v>9500</v>
      </c>
      <c r="F136" s="100">
        <v>9500</v>
      </c>
      <c r="G136" s="101"/>
      <c r="H136" s="100">
        <v>9500</v>
      </c>
      <c r="I136" s="101">
        <v>7900</v>
      </c>
    </row>
    <row r="137" spans="1:9" ht="45" x14ac:dyDescent="0.25">
      <c r="A137" s="128"/>
      <c r="B137" s="129"/>
      <c r="C137" s="138" t="s">
        <v>92</v>
      </c>
      <c r="D137" s="138" t="s">
        <v>544</v>
      </c>
      <c r="E137" s="103">
        <v>9500</v>
      </c>
      <c r="F137" s="102">
        <v>9500</v>
      </c>
      <c r="G137" s="103"/>
      <c r="H137" s="102">
        <v>9500</v>
      </c>
      <c r="I137" s="103">
        <v>7900</v>
      </c>
    </row>
    <row r="138" spans="1:9" x14ac:dyDescent="0.25">
      <c r="A138" s="44"/>
      <c r="B138" s="127" t="s">
        <v>493</v>
      </c>
      <c r="C138" s="137"/>
      <c r="D138" s="137"/>
      <c r="E138" s="101">
        <v>20232</v>
      </c>
      <c r="F138" s="100">
        <v>22633</v>
      </c>
      <c r="G138" s="101">
        <v>8634</v>
      </c>
      <c r="H138" s="100">
        <v>13999</v>
      </c>
      <c r="I138" s="101">
        <v>11961</v>
      </c>
    </row>
    <row r="139" spans="1:9" ht="45" x14ac:dyDescent="0.25">
      <c r="A139" s="128"/>
      <c r="B139" s="129"/>
      <c r="C139" s="138" t="s">
        <v>111</v>
      </c>
      <c r="D139" s="138" t="s">
        <v>288</v>
      </c>
      <c r="E139" s="103">
        <v>2386</v>
      </c>
      <c r="F139" s="102">
        <v>2562</v>
      </c>
      <c r="G139" s="103"/>
      <c r="H139" s="102">
        <v>2562</v>
      </c>
      <c r="I139" s="103">
        <v>2562</v>
      </c>
    </row>
    <row r="140" spans="1:9" x14ac:dyDescent="0.25">
      <c r="A140" s="44"/>
      <c r="B140" s="133"/>
      <c r="C140" s="130" t="s">
        <v>106</v>
      </c>
      <c r="D140" s="130" t="s">
        <v>289</v>
      </c>
      <c r="E140" s="110">
        <v>1272</v>
      </c>
      <c r="F140" s="109">
        <v>1366</v>
      </c>
      <c r="G140" s="110">
        <v>53</v>
      </c>
      <c r="H140" s="109">
        <v>1313</v>
      </c>
      <c r="I140" s="110">
        <v>969</v>
      </c>
    </row>
    <row r="141" spans="1:9" ht="30" x14ac:dyDescent="0.25">
      <c r="A141" s="128"/>
      <c r="B141" s="129"/>
      <c r="C141" s="138" t="s">
        <v>191</v>
      </c>
      <c r="D141" s="138" t="s">
        <v>432</v>
      </c>
      <c r="E141" s="103">
        <v>453</v>
      </c>
      <c r="F141" s="102">
        <v>497</v>
      </c>
      <c r="G141" s="103"/>
      <c r="H141" s="102">
        <v>497</v>
      </c>
      <c r="I141" s="103">
        <v>497</v>
      </c>
    </row>
    <row r="142" spans="1:9" ht="30" x14ac:dyDescent="0.25">
      <c r="A142" s="44"/>
      <c r="B142" s="133"/>
      <c r="C142" s="130" t="s">
        <v>355</v>
      </c>
      <c r="D142" s="130" t="s">
        <v>293</v>
      </c>
      <c r="E142" s="110">
        <v>1027</v>
      </c>
      <c r="F142" s="109">
        <v>1814</v>
      </c>
      <c r="G142" s="110"/>
      <c r="H142" s="109">
        <v>1814</v>
      </c>
      <c r="I142" s="110">
        <v>1814</v>
      </c>
    </row>
    <row r="143" spans="1:9" ht="30" x14ac:dyDescent="0.25">
      <c r="A143" s="128"/>
      <c r="B143" s="129"/>
      <c r="C143" s="138" t="s">
        <v>352</v>
      </c>
      <c r="D143" s="138" t="s">
        <v>353</v>
      </c>
      <c r="E143" s="103">
        <v>711</v>
      </c>
      <c r="F143" s="102">
        <v>764</v>
      </c>
      <c r="G143" s="103"/>
      <c r="H143" s="102">
        <v>764</v>
      </c>
      <c r="I143" s="103"/>
    </row>
    <row r="144" spans="1:9" ht="30" x14ac:dyDescent="0.25">
      <c r="A144" s="44"/>
      <c r="B144" s="133"/>
      <c r="C144" s="130" t="s">
        <v>200</v>
      </c>
      <c r="D144" s="130" t="s">
        <v>189</v>
      </c>
      <c r="E144" s="110">
        <v>773</v>
      </c>
      <c r="F144" s="109">
        <v>830</v>
      </c>
      <c r="G144" s="110"/>
      <c r="H144" s="109">
        <v>830</v>
      </c>
      <c r="I144" s="110"/>
    </row>
    <row r="145" spans="1:9" ht="30" x14ac:dyDescent="0.25">
      <c r="A145" s="128"/>
      <c r="B145" s="129"/>
      <c r="C145" s="138" t="s">
        <v>202</v>
      </c>
      <c r="D145" s="138" t="s">
        <v>354</v>
      </c>
      <c r="E145" s="103">
        <v>218</v>
      </c>
      <c r="F145" s="102">
        <v>192</v>
      </c>
      <c r="G145" s="103"/>
      <c r="H145" s="102">
        <v>192</v>
      </c>
      <c r="I145" s="103">
        <v>192</v>
      </c>
    </row>
    <row r="146" spans="1:9" ht="45" x14ac:dyDescent="0.25">
      <c r="A146" s="44"/>
      <c r="B146" s="133"/>
      <c r="C146" s="130" t="s">
        <v>110</v>
      </c>
      <c r="D146" s="130" t="s">
        <v>294</v>
      </c>
      <c r="E146" s="110">
        <v>7821</v>
      </c>
      <c r="F146" s="109">
        <v>8581</v>
      </c>
      <c r="G146" s="110">
        <v>8581</v>
      </c>
      <c r="H146" s="109">
        <v>0</v>
      </c>
      <c r="I146" s="110"/>
    </row>
    <row r="147" spans="1:9" ht="30" x14ac:dyDescent="0.25">
      <c r="A147" s="128"/>
      <c r="B147" s="129"/>
      <c r="C147" s="138" t="s">
        <v>350</v>
      </c>
      <c r="D147" s="138" t="s">
        <v>296</v>
      </c>
      <c r="E147" s="103">
        <v>191</v>
      </c>
      <c r="F147" s="102">
        <v>205</v>
      </c>
      <c r="G147" s="103"/>
      <c r="H147" s="102">
        <v>205</v>
      </c>
      <c r="I147" s="103">
        <v>205</v>
      </c>
    </row>
    <row r="148" spans="1:9" ht="30" x14ac:dyDescent="0.25">
      <c r="A148" s="44"/>
      <c r="B148" s="133"/>
      <c r="C148" s="130" t="s">
        <v>182</v>
      </c>
      <c r="D148" s="130" t="s">
        <v>385</v>
      </c>
      <c r="E148" s="110">
        <v>100</v>
      </c>
      <c r="F148" s="109">
        <v>100</v>
      </c>
      <c r="G148" s="110"/>
      <c r="H148" s="109">
        <v>100</v>
      </c>
      <c r="I148" s="110"/>
    </row>
    <row r="149" spans="1:9" ht="30" x14ac:dyDescent="0.25">
      <c r="A149" s="128"/>
      <c r="B149" s="129"/>
      <c r="C149" s="138" t="s">
        <v>409</v>
      </c>
      <c r="D149" s="138" t="s">
        <v>433</v>
      </c>
      <c r="E149" s="103">
        <v>5280</v>
      </c>
      <c r="F149" s="102">
        <v>5468</v>
      </c>
      <c r="G149" s="103"/>
      <c r="H149" s="102">
        <v>5468</v>
      </c>
      <c r="I149" s="103">
        <v>5468</v>
      </c>
    </row>
    <row r="150" spans="1:9" x14ac:dyDescent="0.25">
      <c r="A150" s="44"/>
      <c r="B150" s="133"/>
      <c r="C150" s="130" t="s">
        <v>549</v>
      </c>
      <c r="D150" s="130" t="s">
        <v>549</v>
      </c>
      <c r="E150" s="110"/>
      <c r="F150" s="109">
        <v>254</v>
      </c>
      <c r="G150" s="110"/>
      <c r="H150" s="109">
        <v>254</v>
      </c>
      <c r="I150" s="110">
        <v>254</v>
      </c>
    </row>
    <row r="151" spans="1:9" x14ac:dyDescent="0.25">
      <c r="A151" s="128"/>
      <c r="B151" s="132" t="s">
        <v>494</v>
      </c>
      <c r="C151" s="140"/>
      <c r="D151" s="140"/>
      <c r="E151" s="108">
        <v>744</v>
      </c>
      <c r="F151" s="107">
        <v>799</v>
      </c>
      <c r="G151" s="108"/>
      <c r="H151" s="107">
        <v>799</v>
      </c>
      <c r="I151" s="108">
        <v>736</v>
      </c>
    </row>
    <row r="152" spans="1:9" ht="30" x14ac:dyDescent="0.25">
      <c r="A152" s="44"/>
      <c r="B152" s="133"/>
      <c r="C152" s="130" t="s">
        <v>436</v>
      </c>
      <c r="D152" s="130" t="s">
        <v>191</v>
      </c>
      <c r="E152" s="110">
        <v>59</v>
      </c>
      <c r="F152" s="109">
        <v>63</v>
      </c>
      <c r="G152" s="110"/>
      <c r="H152" s="109">
        <v>63</v>
      </c>
      <c r="I152" s="110"/>
    </row>
    <row r="153" spans="1:9" ht="30" x14ac:dyDescent="0.25">
      <c r="A153" s="128"/>
      <c r="B153" s="129"/>
      <c r="C153" s="138" t="s">
        <v>170</v>
      </c>
      <c r="D153" s="138" t="s">
        <v>300</v>
      </c>
      <c r="E153" s="103">
        <v>446</v>
      </c>
      <c r="F153" s="102">
        <v>479</v>
      </c>
      <c r="G153" s="103"/>
      <c r="H153" s="102">
        <v>479</v>
      </c>
      <c r="I153" s="103">
        <v>479</v>
      </c>
    </row>
    <row r="154" spans="1:9" x14ac:dyDescent="0.25">
      <c r="A154" s="44"/>
      <c r="B154" s="133"/>
      <c r="C154" s="130" t="s">
        <v>105</v>
      </c>
      <c r="D154" s="130" t="s">
        <v>299</v>
      </c>
      <c r="E154" s="110">
        <v>239</v>
      </c>
      <c r="F154" s="109">
        <v>257</v>
      </c>
      <c r="G154" s="110"/>
      <c r="H154" s="109">
        <v>257</v>
      </c>
      <c r="I154" s="110">
        <v>257</v>
      </c>
    </row>
    <row r="155" spans="1:9" x14ac:dyDescent="0.25">
      <c r="A155" s="128"/>
      <c r="B155" s="132" t="s">
        <v>453</v>
      </c>
      <c r="C155" s="140"/>
      <c r="D155" s="140"/>
      <c r="E155" s="108">
        <v>907</v>
      </c>
      <c r="F155" s="107">
        <v>974</v>
      </c>
      <c r="G155" s="108"/>
      <c r="H155" s="107">
        <v>974</v>
      </c>
      <c r="I155" s="108">
        <v>901</v>
      </c>
    </row>
    <row r="156" spans="1:9" ht="30" x14ac:dyDescent="0.25">
      <c r="A156" s="44"/>
      <c r="B156" s="133"/>
      <c r="C156" s="130" t="s">
        <v>349</v>
      </c>
      <c r="D156" s="130" t="s">
        <v>349</v>
      </c>
      <c r="E156" s="110">
        <v>68</v>
      </c>
      <c r="F156" s="109">
        <v>73</v>
      </c>
      <c r="G156" s="110"/>
      <c r="H156" s="109">
        <v>73</v>
      </c>
      <c r="I156" s="110"/>
    </row>
    <row r="157" spans="1:9" ht="30" x14ac:dyDescent="0.25">
      <c r="A157" s="128"/>
      <c r="B157" s="129"/>
      <c r="C157" s="138" t="s">
        <v>188</v>
      </c>
      <c r="D157" s="138" t="s">
        <v>287</v>
      </c>
      <c r="E157" s="103">
        <v>839</v>
      </c>
      <c r="F157" s="102">
        <v>901</v>
      </c>
      <c r="G157" s="103"/>
      <c r="H157" s="102">
        <v>901</v>
      </c>
      <c r="I157" s="103">
        <v>901</v>
      </c>
    </row>
    <row r="158" spans="1:9" x14ac:dyDescent="0.25">
      <c r="A158" s="44"/>
      <c r="B158" s="127" t="s">
        <v>452</v>
      </c>
      <c r="C158" s="137"/>
      <c r="D158" s="137"/>
      <c r="E158" s="101">
        <v>4404</v>
      </c>
      <c r="F158" s="100">
        <v>4554</v>
      </c>
      <c r="G158" s="101">
        <v>4029</v>
      </c>
      <c r="H158" s="100">
        <v>525</v>
      </c>
      <c r="I158" s="101"/>
    </row>
    <row r="159" spans="1:9" x14ac:dyDescent="0.25">
      <c r="A159" s="128"/>
      <c r="B159" s="129"/>
      <c r="C159" s="138" t="s">
        <v>44</v>
      </c>
      <c r="D159" s="138" t="s">
        <v>303</v>
      </c>
      <c r="E159" s="103">
        <v>53</v>
      </c>
      <c r="F159" s="102">
        <v>53</v>
      </c>
      <c r="G159" s="103"/>
      <c r="H159" s="102">
        <v>53</v>
      </c>
      <c r="I159" s="103"/>
    </row>
    <row r="160" spans="1:9" x14ac:dyDescent="0.25">
      <c r="A160" s="44"/>
      <c r="B160" s="133"/>
      <c r="C160" s="130" t="s">
        <v>45</v>
      </c>
      <c r="D160" s="130" t="s">
        <v>304</v>
      </c>
      <c r="E160" s="110">
        <v>74</v>
      </c>
      <c r="F160" s="109">
        <v>74</v>
      </c>
      <c r="G160" s="110">
        <v>74</v>
      </c>
      <c r="H160" s="109">
        <v>0</v>
      </c>
      <c r="I160" s="110"/>
    </row>
    <row r="161" spans="1:9" x14ac:dyDescent="0.25">
      <c r="A161" s="128"/>
      <c r="B161" s="129"/>
      <c r="C161" s="138" t="s">
        <v>46</v>
      </c>
      <c r="D161" s="138" t="s">
        <v>305</v>
      </c>
      <c r="E161" s="103">
        <v>130</v>
      </c>
      <c r="F161" s="102">
        <v>130</v>
      </c>
      <c r="G161" s="103"/>
      <c r="H161" s="102">
        <v>130</v>
      </c>
      <c r="I161" s="103"/>
    </row>
    <row r="162" spans="1:9" ht="30" x14ac:dyDescent="0.25">
      <c r="A162" s="44"/>
      <c r="B162" s="133"/>
      <c r="C162" s="130" t="s">
        <v>47</v>
      </c>
      <c r="D162" s="130" t="s">
        <v>306</v>
      </c>
      <c r="E162" s="110">
        <v>62</v>
      </c>
      <c r="F162" s="109">
        <v>62</v>
      </c>
      <c r="G162" s="110"/>
      <c r="H162" s="109">
        <v>62</v>
      </c>
      <c r="I162" s="110"/>
    </row>
    <row r="163" spans="1:9" x14ac:dyDescent="0.25">
      <c r="A163" s="128"/>
      <c r="B163" s="129"/>
      <c r="C163" s="138" t="s">
        <v>201</v>
      </c>
      <c r="D163" s="138" t="s">
        <v>363</v>
      </c>
      <c r="E163" s="103">
        <v>49</v>
      </c>
      <c r="F163" s="102">
        <v>107</v>
      </c>
      <c r="G163" s="103"/>
      <c r="H163" s="102">
        <v>107</v>
      </c>
      <c r="I163" s="103"/>
    </row>
    <row r="164" spans="1:9" x14ac:dyDescent="0.25">
      <c r="A164" s="44"/>
      <c r="B164" s="133"/>
      <c r="C164" s="130" t="s">
        <v>194</v>
      </c>
      <c r="D164" s="130" t="s">
        <v>365</v>
      </c>
      <c r="E164" s="110">
        <v>151</v>
      </c>
      <c r="F164" s="109">
        <v>162</v>
      </c>
      <c r="G164" s="110">
        <v>55</v>
      </c>
      <c r="H164" s="109">
        <v>107</v>
      </c>
      <c r="I164" s="110"/>
    </row>
    <row r="165" spans="1:9" x14ac:dyDescent="0.25">
      <c r="A165" s="128"/>
      <c r="B165" s="129"/>
      <c r="C165" s="138" t="s">
        <v>193</v>
      </c>
      <c r="D165" s="138" t="s">
        <v>364</v>
      </c>
      <c r="E165" s="103">
        <v>61</v>
      </c>
      <c r="F165" s="102">
        <v>66</v>
      </c>
      <c r="G165" s="103"/>
      <c r="H165" s="102">
        <v>66</v>
      </c>
      <c r="I165" s="103"/>
    </row>
    <row r="166" spans="1:9" x14ac:dyDescent="0.25">
      <c r="A166" s="44"/>
      <c r="B166" s="133"/>
      <c r="C166" s="130" t="s">
        <v>171</v>
      </c>
      <c r="D166" s="130" t="s">
        <v>171</v>
      </c>
      <c r="E166" s="110">
        <v>114</v>
      </c>
      <c r="F166" s="109">
        <v>147</v>
      </c>
      <c r="G166" s="110">
        <v>147</v>
      </c>
      <c r="H166" s="109">
        <v>0</v>
      </c>
      <c r="I166" s="110"/>
    </row>
    <row r="167" spans="1:9" x14ac:dyDescent="0.25">
      <c r="A167" s="128"/>
      <c r="B167" s="129"/>
      <c r="C167" s="138" t="s">
        <v>37</v>
      </c>
      <c r="D167" s="138" t="s">
        <v>307</v>
      </c>
      <c r="E167" s="103">
        <v>3411</v>
      </c>
      <c r="F167" s="102">
        <v>3432</v>
      </c>
      <c r="G167" s="103">
        <v>3432</v>
      </c>
      <c r="H167" s="102">
        <v>0</v>
      </c>
      <c r="I167" s="103"/>
    </row>
    <row r="168" spans="1:9" ht="30" x14ac:dyDescent="0.25">
      <c r="A168" s="44"/>
      <c r="B168" s="133"/>
      <c r="C168" s="130" t="s">
        <v>31</v>
      </c>
      <c r="D168" s="130" t="s">
        <v>307</v>
      </c>
      <c r="E168" s="110">
        <v>249</v>
      </c>
      <c r="F168" s="109">
        <v>267</v>
      </c>
      <c r="G168" s="110">
        <v>267</v>
      </c>
      <c r="H168" s="109">
        <v>0</v>
      </c>
      <c r="I168" s="110"/>
    </row>
    <row r="169" spans="1:9" x14ac:dyDescent="0.25">
      <c r="A169" s="128"/>
      <c r="B169" s="129"/>
      <c r="C169" s="138" t="s">
        <v>401</v>
      </c>
      <c r="D169" s="138" t="s">
        <v>402</v>
      </c>
      <c r="E169" s="103">
        <v>50</v>
      </c>
      <c r="F169" s="102">
        <v>54</v>
      </c>
      <c r="G169" s="103">
        <v>54</v>
      </c>
      <c r="H169" s="102">
        <v>0</v>
      </c>
      <c r="I169" s="103"/>
    </row>
    <row r="170" spans="1:9" x14ac:dyDescent="0.25">
      <c r="A170" s="44"/>
      <c r="B170" s="127" t="s">
        <v>454</v>
      </c>
      <c r="C170" s="137"/>
      <c r="D170" s="137"/>
      <c r="E170" s="101">
        <v>556</v>
      </c>
      <c r="F170" s="100">
        <v>595</v>
      </c>
      <c r="G170" s="101">
        <v>241</v>
      </c>
      <c r="H170" s="100">
        <v>354</v>
      </c>
      <c r="I170" s="101">
        <v>354</v>
      </c>
    </row>
    <row r="171" spans="1:9" x14ac:dyDescent="0.25">
      <c r="A171" s="128"/>
      <c r="B171" s="129"/>
      <c r="C171" s="138" t="s">
        <v>52</v>
      </c>
      <c r="D171" s="138" t="s">
        <v>301</v>
      </c>
      <c r="E171" s="103">
        <v>382</v>
      </c>
      <c r="F171" s="102">
        <v>406</v>
      </c>
      <c r="G171" s="103">
        <v>241</v>
      </c>
      <c r="H171" s="102">
        <v>165</v>
      </c>
      <c r="I171" s="103">
        <v>165</v>
      </c>
    </row>
    <row r="172" spans="1:9" x14ac:dyDescent="0.25">
      <c r="A172" s="44"/>
      <c r="B172" s="133"/>
      <c r="C172" s="130" t="s">
        <v>51</v>
      </c>
      <c r="D172" s="130" t="s">
        <v>302</v>
      </c>
      <c r="E172" s="110">
        <v>174</v>
      </c>
      <c r="F172" s="109">
        <v>189</v>
      </c>
      <c r="G172" s="110"/>
      <c r="H172" s="109">
        <v>189</v>
      </c>
      <c r="I172" s="110">
        <v>189</v>
      </c>
    </row>
    <row r="173" spans="1:9" x14ac:dyDescent="0.25">
      <c r="A173" s="128"/>
      <c r="B173" s="132" t="s">
        <v>495</v>
      </c>
      <c r="C173" s="140"/>
      <c r="D173" s="140"/>
      <c r="E173" s="108">
        <v>5075</v>
      </c>
      <c r="F173" s="107">
        <v>6511</v>
      </c>
      <c r="G173" s="108"/>
      <c r="H173" s="107">
        <v>6511</v>
      </c>
      <c r="I173" s="108">
        <v>4013</v>
      </c>
    </row>
    <row r="174" spans="1:9" x14ac:dyDescent="0.25">
      <c r="A174" s="44"/>
      <c r="B174" s="133"/>
      <c r="C174" s="130" t="s">
        <v>36</v>
      </c>
      <c r="D174" s="130" t="s">
        <v>275</v>
      </c>
      <c r="E174" s="110">
        <v>141</v>
      </c>
      <c r="F174" s="109">
        <v>151</v>
      </c>
      <c r="G174" s="110"/>
      <c r="H174" s="109">
        <v>151</v>
      </c>
      <c r="I174" s="110"/>
    </row>
    <row r="175" spans="1:9" ht="60" x14ac:dyDescent="0.25">
      <c r="A175" s="128"/>
      <c r="B175" s="129"/>
      <c r="C175" s="138" t="s">
        <v>534</v>
      </c>
      <c r="D175" s="138" t="s">
        <v>535</v>
      </c>
      <c r="E175" s="103"/>
      <c r="F175" s="102">
        <v>700</v>
      </c>
      <c r="G175" s="103"/>
      <c r="H175" s="102">
        <v>700</v>
      </c>
      <c r="I175" s="103"/>
    </row>
    <row r="176" spans="1:9" ht="45" x14ac:dyDescent="0.25">
      <c r="A176" s="44"/>
      <c r="B176" s="133"/>
      <c r="C176" s="130" t="s">
        <v>40</v>
      </c>
      <c r="D176" s="130" t="s">
        <v>230</v>
      </c>
      <c r="E176" s="110">
        <v>200</v>
      </c>
      <c r="F176" s="109">
        <v>200</v>
      </c>
      <c r="G176" s="110"/>
      <c r="H176" s="109">
        <v>200</v>
      </c>
      <c r="I176" s="110">
        <v>200</v>
      </c>
    </row>
    <row r="177" spans="1:9" ht="30" x14ac:dyDescent="0.25">
      <c r="A177" s="128"/>
      <c r="B177" s="129"/>
      <c r="C177" s="138" t="s">
        <v>536</v>
      </c>
      <c r="D177" s="138" t="s">
        <v>537</v>
      </c>
      <c r="E177" s="103">
        <v>1358</v>
      </c>
      <c r="F177" s="102">
        <v>1458</v>
      </c>
      <c r="G177" s="103"/>
      <c r="H177" s="102">
        <v>1458</v>
      </c>
      <c r="I177" s="103"/>
    </row>
    <row r="178" spans="1:9" x14ac:dyDescent="0.25">
      <c r="A178" s="44"/>
      <c r="B178" s="133"/>
      <c r="C178" s="130" t="s">
        <v>435</v>
      </c>
      <c r="D178" s="130" t="s">
        <v>435</v>
      </c>
      <c r="E178" s="110">
        <v>176</v>
      </c>
      <c r="F178" s="109">
        <v>189</v>
      </c>
      <c r="G178" s="110"/>
      <c r="H178" s="109">
        <v>189</v>
      </c>
      <c r="I178" s="110"/>
    </row>
    <row r="179" spans="1:9" ht="45" x14ac:dyDescent="0.25">
      <c r="A179" s="128"/>
      <c r="B179" s="129"/>
      <c r="C179" s="138" t="s">
        <v>538</v>
      </c>
      <c r="D179" s="138" t="s">
        <v>539</v>
      </c>
      <c r="E179" s="103">
        <v>1515</v>
      </c>
      <c r="F179" s="102">
        <v>1833</v>
      </c>
      <c r="G179" s="103"/>
      <c r="H179" s="102">
        <v>1833</v>
      </c>
      <c r="I179" s="103">
        <v>1833</v>
      </c>
    </row>
    <row r="180" spans="1:9" ht="30" x14ac:dyDescent="0.25">
      <c r="A180" s="44"/>
      <c r="B180" s="133"/>
      <c r="C180" s="130" t="s">
        <v>540</v>
      </c>
      <c r="D180" s="130" t="s">
        <v>276</v>
      </c>
      <c r="E180" s="110">
        <v>1555</v>
      </c>
      <c r="F180" s="109">
        <v>1840</v>
      </c>
      <c r="G180" s="110"/>
      <c r="H180" s="109">
        <v>1840</v>
      </c>
      <c r="I180" s="110">
        <v>1840</v>
      </c>
    </row>
    <row r="181" spans="1:9" ht="30" x14ac:dyDescent="0.25">
      <c r="A181" s="128"/>
      <c r="B181" s="129"/>
      <c r="C181" s="138" t="s">
        <v>15</v>
      </c>
      <c r="D181" s="138" t="s">
        <v>277</v>
      </c>
      <c r="E181" s="103">
        <v>130</v>
      </c>
      <c r="F181" s="102">
        <v>140</v>
      </c>
      <c r="G181" s="103"/>
      <c r="H181" s="102">
        <v>140</v>
      </c>
      <c r="I181" s="103">
        <v>140</v>
      </c>
    </row>
    <row r="182" spans="1:9" x14ac:dyDescent="0.25">
      <c r="A182" s="44"/>
      <c r="B182" s="127" t="s">
        <v>496</v>
      </c>
      <c r="C182" s="137"/>
      <c r="D182" s="137"/>
      <c r="E182" s="101">
        <v>47271</v>
      </c>
      <c r="F182" s="100">
        <v>47256</v>
      </c>
      <c r="G182" s="101">
        <v>45505</v>
      </c>
      <c r="H182" s="100">
        <v>1751</v>
      </c>
      <c r="I182" s="101"/>
    </row>
    <row r="183" spans="1:9" x14ac:dyDescent="0.25">
      <c r="A183" s="128"/>
      <c r="B183" s="129"/>
      <c r="C183" s="138" t="s">
        <v>158</v>
      </c>
      <c r="D183" s="138" t="s">
        <v>283</v>
      </c>
      <c r="E183" s="103">
        <v>41665</v>
      </c>
      <c r="F183" s="102">
        <v>42053</v>
      </c>
      <c r="G183" s="103">
        <v>42053</v>
      </c>
      <c r="H183" s="102">
        <v>0</v>
      </c>
      <c r="I183" s="103"/>
    </row>
    <row r="184" spans="1:9" ht="30" x14ac:dyDescent="0.25">
      <c r="A184" s="44"/>
      <c r="B184" s="133"/>
      <c r="C184" s="130" t="s">
        <v>427</v>
      </c>
      <c r="D184" s="130" t="s">
        <v>428</v>
      </c>
      <c r="E184" s="110">
        <v>217</v>
      </c>
      <c r="F184" s="109">
        <v>242</v>
      </c>
      <c r="G184" s="110"/>
      <c r="H184" s="109">
        <v>242</v>
      </c>
      <c r="I184" s="110"/>
    </row>
    <row r="185" spans="1:9" x14ac:dyDescent="0.25">
      <c r="A185" s="128"/>
      <c r="B185" s="129"/>
      <c r="C185" s="138" t="s">
        <v>135</v>
      </c>
      <c r="D185" s="138" t="s">
        <v>282</v>
      </c>
      <c r="E185" s="103">
        <v>4420</v>
      </c>
      <c r="F185" s="102">
        <v>4052</v>
      </c>
      <c r="G185" s="103">
        <v>3452</v>
      </c>
      <c r="H185" s="102">
        <v>600</v>
      </c>
      <c r="I185" s="103"/>
    </row>
    <row r="186" spans="1:9" ht="30" x14ac:dyDescent="0.25">
      <c r="A186" s="44"/>
      <c r="B186" s="133"/>
      <c r="C186" s="130" t="s">
        <v>132</v>
      </c>
      <c r="D186" s="130" t="s">
        <v>284</v>
      </c>
      <c r="E186" s="110">
        <v>969</v>
      </c>
      <c r="F186" s="109">
        <v>909</v>
      </c>
      <c r="G186" s="110"/>
      <c r="H186" s="109">
        <v>909</v>
      </c>
      <c r="I186" s="110"/>
    </row>
    <row r="187" spans="1:9" x14ac:dyDescent="0.25">
      <c r="A187" s="128"/>
      <c r="B187" s="132" t="s">
        <v>497</v>
      </c>
      <c r="C187" s="140"/>
      <c r="D187" s="140"/>
      <c r="E187" s="108">
        <v>5858</v>
      </c>
      <c r="F187" s="107">
        <v>6291</v>
      </c>
      <c r="G187" s="108">
        <v>5849</v>
      </c>
      <c r="H187" s="107">
        <v>442</v>
      </c>
      <c r="I187" s="108"/>
    </row>
    <row r="188" spans="1:9" x14ac:dyDescent="0.25">
      <c r="A188" s="44"/>
      <c r="B188" s="133"/>
      <c r="C188" s="130" t="s">
        <v>82</v>
      </c>
      <c r="D188" s="130" t="s">
        <v>236</v>
      </c>
      <c r="E188" s="110">
        <v>1004</v>
      </c>
      <c r="F188" s="109">
        <v>1116</v>
      </c>
      <c r="G188" s="110">
        <v>1116</v>
      </c>
      <c r="H188" s="109">
        <v>0</v>
      </c>
      <c r="I188" s="110"/>
    </row>
    <row r="189" spans="1:9" x14ac:dyDescent="0.25">
      <c r="A189" s="128"/>
      <c r="B189" s="129"/>
      <c r="C189" s="138" t="s">
        <v>153</v>
      </c>
      <c r="D189" s="138" t="s">
        <v>286</v>
      </c>
      <c r="E189" s="103">
        <v>380</v>
      </c>
      <c r="F189" s="102">
        <v>410</v>
      </c>
      <c r="G189" s="103"/>
      <c r="H189" s="102">
        <v>410</v>
      </c>
      <c r="I189" s="103"/>
    </row>
    <row r="190" spans="1:9" x14ac:dyDescent="0.25">
      <c r="A190" s="44"/>
      <c r="B190" s="133"/>
      <c r="C190" s="130" t="s">
        <v>437</v>
      </c>
      <c r="D190" s="130" t="s">
        <v>438</v>
      </c>
      <c r="E190" s="110">
        <v>262</v>
      </c>
      <c r="F190" s="109">
        <v>278</v>
      </c>
      <c r="G190" s="110">
        <v>278</v>
      </c>
      <c r="H190" s="109">
        <v>0</v>
      </c>
      <c r="I190" s="110"/>
    </row>
    <row r="191" spans="1:9" x14ac:dyDescent="0.25">
      <c r="A191" s="128"/>
      <c r="B191" s="129"/>
      <c r="C191" s="138" t="s">
        <v>426</v>
      </c>
      <c r="D191" s="138" t="s">
        <v>283</v>
      </c>
      <c r="E191" s="103">
        <v>3244</v>
      </c>
      <c r="F191" s="102">
        <v>3274</v>
      </c>
      <c r="G191" s="103">
        <v>3274</v>
      </c>
      <c r="H191" s="102">
        <v>0</v>
      </c>
      <c r="I191" s="103"/>
    </row>
    <row r="192" spans="1:9" x14ac:dyDescent="0.25">
      <c r="A192" s="44"/>
      <c r="B192" s="133"/>
      <c r="C192" s="130" t="s">
        <v>134</v>
      </c>
      <c r="D192" s="130" t="s">
        <v>285</v>
      </c>
      <c r="E192" s="110">
        <v>968</v>
      </c>
      <c r="F192" s="109">
        <v>1063</v>
      </c>
      <c r="G192" s="110">
        <v>1063</v>
      </c>
      <c r="H192" s="109">
        <v>0</v>
      </c>
      <c r="I192" s="110"/>
    </row>
    <row r="193" spans="1:9" ht="30" x14ac:dyDescent="0.25">
      <c r="A193" s="128"/>
      <c r="B193" s="129"/>
      <c r="C193" s="138" t="s">
        <v>541</v>
      </c>
      <c r="D193" s="138" t="s">
        <v>542</v>
      </c>
      <c r="E193" s="103"/>
      <c r="F193" s="102">
        <v>150</v>
      </c>
      <c r="G193" s="103">
        <v>118</v>
      </c>
      <c r="H193" s="102">
        <v>32</v>
      </c>
      <c r="I193" s="103"/>
    </row>
    <row r="194" spans="1:9" ht="15.75" thickBot="1" x14ac:dyDescent="0.3">
      <c r="A194" s="134" t="s">
        <v>155</v>
      </c>
      <c r="B194" s="135"/>
      <c r="C194" s="141"/>
      <c r="D194" s="141"/>
      <c r="E194" s="112">
        <v>296518.61600000004</v>
      </c>
      <c r="F194" s="111">
        <v>304994</v>
      </c>
      <c r="G194" s="112">
        <v>151640</v>
      </c>
      <c r="H194" s="111">
        <v>152954</v>
      </c>
      <c r="I194" s="112">
        <v>99586</v>
      </c>
    </row>
    <row r="195" spans="1:9" x14ac:dyDescent="0.25">
      <c r="A195" s="113"/>
      <c r="B195" s="114"/>
      <c r="C195" s="142"/>
      <c r="D195" s="114"/>
      <c r="E195" s="115"/>
      <c r="F195" s="116"/>
      <c r="G195" s="116"/>
      <c r="H195" s="116"/>
      <c r="I195" s="116"/>
    </row>
    <row r="196" spans="1:9" x14ac:dyDescent="0.25">
      <c r="A196" s="11" t="s">
        <v>519</v>
      </c>
      <c r="B196" s="114"/>
      <c r="C196" s="142"/>
      <c r="D196" s="114"/>
      <c r="E196" s="115"/>
      <c r="F196" s="116"/>
      <c r="G196" s="116"/>
      <c r="H196" s="116"/>
      <c r="I196" s="116"/>
    </row>
    <row r="197" spans="1:9" x14ac:dyDescent="0.25">
      <c r="A197" s="11" t="s">
        <v>472</v>
      </c>
    </row>
    <row r="198" spans="1:9" x14ac:dyDescent="0.25">
      <c r="A198" s="11" t="s">
        <v>520</v>
      </c>
    </row>
    <row r="199" spans="1:9" x14ac:dyDescent="0.25">
      <c r="A199" s="11" t="s">
        <v>521</v>
      </c>
    </row>
    <row r="200" spans="1:9" x14ac:dyDescent="0.25">
      <c r="A200" s="11" t="s">
        <v>473</v>
      </c>
    </row>
    <row r="201" spans="1:9" x14ac:dyDescent="0.25">
      <c r="A201" s="11" t="s">
        <v>319</v>
      </c>
      <c r="D201" s="11"/>
    </row>
    <row r="203" spans="1:9" x14ac:dyDescent="0.25">
      <c r="A203" s="11" t="s">
        <v>474</v>
      </c>
    </row>
    <row r="204" spans="1:9" x14ac:dyDescent="0.25">
      <c r="A204" s="11" t="s">
        <v>475</v>
      </c>
    </row>
    <row r="205" spans="1:9" x14ac:dyDescent="0.25">
      <c r="A205" s="11" t="s">
        <v>322</v>
      </c>
    </row>
    <row r="206" spans="1:9" x14ac:dyDescent="0.25">
      <c r="A206" s="11" t="s">
        <v>476</v>
      </c>
    </row>
    <row r="207" spans="1:9" x14ac:dyDescent="0.25">
      <c r="A207" s="11" t="s">
        <v>477</v>
      </c>
    </row>
    <row r="208" spans="1:9" x14ac:dyDescent="0.25">
      <c r="A208" s="11" t="s">
        <v>478</v>
      </c>
    </row>
    <row r="209" spans="1:1" x14ac:dyDescent="0.25">
      <c r="A209" s="11" t="s">
        <v>325</v>
      </c>
    </row>
  </sheetData>
  <pageMargins left="0.70866141732283472" right="0.70866141732283472" top="0.74803149606299213" bottom="0.74803149606299213" header="0.31496062992125984" footer="0.31496062992125984"/>
  <pageSetup paperSize="9" scale="5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D9697-3EF4-4EF6-95B6-218311291BF3}">
  <dimension ref="A1:B155"/>
  <sheetViews>
    <sheetView topLeftCell="A100" workbookViewId="0">
      <selection activeCell="A150" sqref="A150:B150"/>
    </sheetView>
  </sheetViews>
  <sheetFormatPr defaultRowHeight="15" x14ac:dyDescent="0.25"/>
  <cols>
    <col min="1" max="1" width="40.140625" style="34" customWidth="1"/>
    <col min="2" max="2" width="65.5703125" style="30" customWidth="1"/>
  </cols>
  <sheetData>
    <row r="1" spans="1:2" x14ac:dyDescent="0.25">
      <c r="A1" s="36" t="s">
        <v>157</v>
      </c>
      <c r="B1" s="37" t="s">
        <v>150</v>
      </c>
    </row>
    <row r="2" spans="1:2" x14ac:dyDescent="0.25">
      <c r="A2" s="34" t="s">
        <v>25</v>
      </c>
      <c r="B2" s="30" t="s">
        <v>203</v>
      </c>
    </row>
    <row r="3" spans="1:2" x14ac:dyDescent="0.25">
      <c r="A3" s="34" t="s">
        <v>328</v>
      </c>
      <c r="B3" s="30" t="s">
        <v>204</v>
      </c>
    </row>
    <row r="4" spans="1:2" x14ac:dyDescent="0.25">
      <c r="A4" s="34" t="s">
        <v>140</v>
      </c>
      <c r="B4" s="30" t="s">
        <v>205</v>
      </c>
    </row>
    <row r="5" spans="1:2" ht="60" x14ac:dyDescent="0.25">
      <c r="A5" s="34" t="s">
        <v>139</v>
      </c>
      <c r="B5" s="30" t="s">
        <v>206</v>
      </c>
    </row>
    <row r="6" spans="1:2" ht="30" x14ac:dyDescent="0.25">
      <c r="A6" s="34" t="s">
        <v>380</v>
      </c>
      <c r="B6" s="30" t="s">
        <v>379</v>
      </c>
    </row>
    <row r="7" spans="1:2" ht="30" x14ac:dyDescent="0.25">
      <c r="A7" s="34" t="s">
        <v>158</v>
      </c>
      <c r="B7" s="30" t="s">
        <v>283</v>
      </c>
    </row>
    <row r="8" spans="1:2" ht="30" x14ac:dyDescent="0.25">
      <c r="A8" s="34" t="s">
        <v>135</v>
      </c>
      <c r="B8" s="30" t="s">
        <v>282</v>
      </c>
    </row>
    <row r="9" spans="1:2" ht="45" x14ac:dyDescent="0.25">
      <c r="A9" s="34" t="s">
        <v>132</v>
      </c>
      <c r="B9" s="30" t="s">
        <v>284</v>
      </c>
    </row>
    <row r="10" spans="1:2" ht="30" x14ac:dyDescent="0.25">
      <c r="A10" s="34" t="s">
        <v>153</v>
      </c>
      <c r="B10" s="30" t="s">
        <v>286</v>
      </c>
    </row>
    <row r="11" spans="1:2" x14ac:dyDescent="0.25">
      <c r="A11" s="34" t="s">
        <v>134</v>
      </c>
      <c r="B11" s="30" t="s">
        <v>285</v>
      </c>
    </row>
    <row r="12" spans="1:2" x14ac:dyDescent="0.25">
      <c r="A12" s="34" t="s">
        <v>125</v>
      </c>
      <c r="B12" s="30" t="s">
        <v>125</v>
      </c>
    </row>
    <row r="13" spans="1:2" ht="30" x14ac:dyDescent="0.25">
      <c r="A13" s="34" t="s">
        <v>332</v>
      </c>
      <c r="B13" s="30" t="s">
        <v>214</v>
      </c>
    </row>
    <row r="14" spans="1:2" ht="30" x14ac:dyDescent="0.25">
      <c r="A14" s="34" t="s">
        <v>331</v>
      </c>
      <c r="B14" s="30" t="s">
        <v>215</v>
      </c>
    </row>
    <row r="15" spans="1:2" ht="45" x14ac:dyDescent="0.25">
      <c r="A15" s="34" t="s">
        <v>330</v>
      </c>
      <c r="B15" s="30" t="s">
        <v>216</v>
      </c>
    </row>
    <row r="16" spans="1:2" ht="45" x14ac:dyDescent="0.25">
      <c r="A16" s="34" t="s">
        <v>126</v>
      </c>
      <c r="B16" s="30" t="s">
        <v>217</v>
      </c>
    </row>
    <row r="17" spans="1:2" ht="60" x14ac:dyDescent="0.25">
      <c r="A17" s="34" t="s">
        <v>128</v>
      </c>
      <c r="B17" s="30" t="s">
        <v>218</v>
      </c>
    </row>
    <row r="18" spans="1:2" x14ac:dyDescent="0.25">
      <c r="A18" s="34" t="s">
        <v>119</v>
      </c>
      <c r="B18" s="30" t="s">
        <v>221</v>
      </c>
    </row>
    <row r="19" spans="1:2" ht="45" x14ac:dyDescent="0.25">
      <c r="A19" s="34" t="s">
        <v>122</v>
      </c>
      <c r="B19" s="30" t="s">
        <v>222</v>
      </c>
    </row>
    <row r="20" spans="1:2" ht="30" x14ac:dyDescent="0.25">
      <c r="A20" s="38" t="s">
        <v>5</v>
      </c>
      <c r="B20" s="39" t="s">
        <v>223</v>
      </c>
    </row>
    <row r="21" spans="1:2" x14ac:dyDescent="0.25">
      <c r="A21" s="34" t="s">
        <v>118</v>
      </c>
      <c r="B21" s="30" t="s">
        <v>224</v>
      </c>
    </row>
    <row r="22" spans="1:2" ht="30" x14ac:dyDescent="0.25">
      <c r="A22" s="34" t="s">
        <v>121</v>
      </c>
      <c r="B22" s="30" t="s">
        <v>225</v>
      </c>
    </row>
    <row r="23" spans="1:2" ht="45" x14ac:dyDescent="0.25">
      <c r="A23" s="34" t="s">
        <v>120</v>
      </c>
      <c r="B23" s="30" t="s">
        <v>226</v>
      </c>
    </row>
    <row r="24" spans="1:2" ht="45" x14ac:dyDescent="0.25">
      <c r="A24" s="34" t="s">
        <v>148</v>
      </c>
      <c r="B24" s="30" t="s">
        <v>227</v>
      </c>
    </row>
    <row r="25" spans="1:2" ht="30" x14ac:dyDescent="0.25">
      <c r="A25" s="34" t="s">
        <v>372</v>
      </c>
      <c r="B25" s="30" t="s">
        <v>255</v>
      </c>
    </row>
    <row r="26" spans="1:2" ht="30" x14ac:dyDescent="0.25">
      <c r="A26" s="34" t="s">
        <v>54</v>
      </c>
      <c r="B26" s="30" t="s">
        <v>256</v>
      </c>
    </row>
    <row r="27" spans="1:2" ht="60" x14ac:dyDescent="0.25">
      <c r="A27" s="34" t="s">
        <v>103</v>
      </c>
      <c r="B27" s="30" t="s">
        <v>230</v>
      </c>
    </row>
    <row r="28" spans="1:2" x14ac:dyDescent="0.25">
      <c r="A28" s="34" t="s">
        <v>43</v>
      </c>
      <c r="B28" s="30" t="s">
        <v>257</v>
      </c>
    </row>
    <row r="29" spans="1:2" ht="30" x14ac:dyDescent="0.25">
      <c r="A29" s="34" t="s">
        <v>87</v>
      </c>
      <c r="B29" s="30" t="s">
        <v>258</v>
      </c>
    </row>
    <row r="30" spans="1:2" x14ac:dyDescent="0.25">
      <c r="A30" s="34" t="s">
        <v>260</v>
      </c>
      <c r="B30" s="30" t="s">
        <v>259</v>
      </c>
    </row>
    <row r="31" spans="1:2" ht="60" x14ac:dyDescent="0.25">
      <c r="A31" s="34" t="s">
        <v>373</v>
      </c>
      <c r="B31" s="30" t="s">
        <v>261</v>
      </c>
    </row>
    <row r="32" spans="1:2" ht="60" x14ac:dyDescent="0.25">
      <c r="A32" s="34" t="s">
        <v>97</v>
      </c>
      <c r="B32" s="30" t="s">
        <v>262</v>
      </c>
    </row>
    <row r="33" spans="1:2" ht="30" x14ac:dyDescent="0.25">
      <c r="A33" s="34" t="s">
        <v>176</v>
      </c>
      <c r="B33" s="30" t="s">
        <v>263</v>
      </c>
    </row>
    <row r="34" spans="1:2" ht="30" x14ac:dyDescent="0.25">
      <c r="A34" s="34" t="s">
        <v>374</v>
      </c>
      <c r="B34" s="30" t="s">
        <v>264</v>
      </c>
    </row>
    <row r="35" spans="1:2" ht="30" x14ac:dyDescent="0.25">
      <c r="A35" s="34" t="s">
        <v>375</v>
      </c>
      <c r="B35" s="30" t="s">
        <v>265</v>
      </c>
    </row>
    <row r="36" spans="1:2" ht="60" x14ac:dyDescent="0.25">
      <c r="A36" s="34" t="s">
        <v>100</v>
      </c>
      <c r="B36" s="30" t="s">
        <v>266</v>
      </c>
    </row>
    <row r="37" spans="1:2" ht="30" x14ac:dyDescent="0.25">
      <c r="A37" s="34" t="s">
        <v>99</v>
      </c>
      <c r="B37" s="30" t="s">
        <v>267</v>
      </c>
    </row>
    <row r="38" spans="1:2" ht="60" x14ac:dyDescent="0.25">
      <c r="A38" s="34" t="s">
        <v>98</v>
      </c>
      <c r="B38" s="30" t="s">
        <v>268</v>
      </c>
    </row>
    <row r="39" spans="1:2" ht="60" x14ac:dyDescent="0.25">
      <c r="A39" s="34" t="s">
        <v>114</v>
      </c>
      <c r="B39" s="30" t="s">
        <v>269</v>
      </c>
    </row>
    <row r="40" spans="1:2" x14ac:dyDescent="0.25">
      <c r="A40" s="34" t="s">
        <v>159</v>
      </c>
      <c r="B40" s="30" t="s">
        <v>271</v>
      </c>
    </row>
    <row r="41" spans="1:2" ht="75" x14ac:dyDescent="0.25">
      <c r="A41" s="34" t="s">
        <v>89</v>
      </c>
      <c r="B41" s="30" t="s">
        <v>270</v>
      </c>
    </row>
    <row r="42" spans="1:2" ht="45" x14ac:dyDescent="0.25">
      <c r="A42" s="34" t="s">
        <v>91</v>
      </c>
      <c r="B42" s="30" t="s">
        <v>272</v>
      </c>
    </row>
    <row r="43" spans="1:2" x14ac:dyDescent="0.25">
      <c r="A43" s="34" t="s">
        <v>114</v>
      </c>
    </row>
    <row r="44" spans="1:2" ht="60" x14ac:dyDescent="0.25">
      <c r="A44" s="34" t="s">
        <v>92</v>
      </c>
      <c r="B44" s="30" t="s">
        <v>273</v>
      </c>
    </row>
    <row r="45" spans="1:2" x14ac:dyDescent="0.25">
      <c r="A45" s="34" t="s">
        <v>82</v>
      </c>
      <c r="B45" s="30" t="s">
        <v>236</v>
      </c>
    </row>
    <row r="46" spans="1:2" x14ac:dyDescent="0.25">
      <c r="A46" s="34" t="s">
        <v>69</v>
      </c>
      <c r="B46" s="30" t="s">
        <v>237</v>
      </c>
    </row>
    <row r="47" spans="1:2" ht="30" x14ac:dyDescent="0.25">
      <c r="A47" s="34" t="s">
        <v>68</v>
      </c>
      <c r="B47" s="30" t="s">
        <v>339</v>
      </c>
    </row>
    <row r="48" spans="1:2" ht="30" x14ac:dyDescent="0.25">
      <c r="A48" s="34" t="s">
        <v>346</v>
      </c>
      <c r="B48" s="30" t="s">
        <v>347</v>
      </c>
    </row>
    <row r="49" spans="1:2" ht="60" x14ac:dyDescent="0.25">
      <c r="A49" s="34" t="s">
        <v>340</v>
      </c>
      <c r="B49" s="30" t="s">
        <v>247</v>
      </c>
    </row>
    <row r="50" spans="1:2" ht="45" x14ac:dyDescent="0.25">
      <c r="A50" s="34" t="s">
        <v>63</v>
      </c>
      <c r="B50" s="30" t="s">
        <v>238</v>
      </c>
    </row>
    <row r="51" spans="1:2" ht="30" x14ac:dyDescent="0.25">
      <c r="A51" t="s">
        <v>392</v>
      </c>
      <c r="B51" s="30" t="s">
        <v>239</v>
      </c>
    </row>
    <row r="52" spans="1:2" ht="30" x14ac:dyDescent="0.25">
      <c r="A52" s="34" t="s">
        <v>182</v>
      </c>
      <c r="B52" s="2" t="s">
        <v>385</v>
      </c>
    </row>
    <row r="53" spans="1:2" ht="30" x14ac:dyDescent="0.25">
      <c r="A53" s="34" t="s">
        <v>184</v>
      </c>
      <c r="B53" s="30" t="s">
        <v>184</v>
      </c>
    </row>
    <row r="54" spans="1:2" ht="90" x14ac:dyDescent="0.25">
      <c r="A54" s="34" t="s">
        <v>333</v>
      </c>
      <c r="B54" s="30" t="s">
        <v>240</v>
      </c>
    </row>
    <row r="55" spans="1:2" ht="30" x14ac:dyDescent="0.25">
      <c r="A55" s="34" t="s">
        <v>334</v>
      </c>
      <c r="B55" s="30" t="s">
        <v>66</v>
      </c>
    </row>
    <row r="56" spans="1:2" ht="90" x14ac:dyDescent="0.25">
      <c r="A56" s="34" t="s">
        <v>376</v>
      </c>
      <c r="B56" s="30" t="s">
        <v>377</v>
      </c>
    </row>
    <row r="57" spans="1:2" x14ac:dyDescent="0.25">
      <c r="A57" s="34" t="s">
        <v>79</v>
      </c>
      <c r="B57" s="30" t="s">
        <v>241</v>
      </c>
    </row>
    <row r="58" spans="1:2" ht="45" x14ac:dyDescent="0.25">
      <c r="A58" s="34" t="s">
        <v>160</v>
      </c>
      <c r="B58" s="30" t="s">
        <v>244</v>
      </c>
    </row>
    <row r="59" spans="1:2" ht="45" x14ac:dyDescent="0.25">
      <c r="A59" s="34" t="s">
        <v>84</v>
      </c>
      <c r="B59" s="30" t="s">
        <v>242</v>
      </c>
    </row>
    <row r="60" spans="1:2" ht="45" x14ac:dyDescent="0.25">
      <c r="A60" s="35" t="s">
        <v>152</v>
      </c>
      <c r="B60" s="31" t="s">
        <v>243</v>
      </c>
    </row>
    <row r="61" spans="1:2" ht="30" x14ac:dyDescent="0.25">
      <c r="A61" s="34" t="s">
        <v>80</v>
      </c>
      <c r="B61" s="30" t="s">
        <v>245</v>
      </c>
    </row>
    <row r="62" spans="1:2" ht="105" x14ac:dyDescent="0.25">
      <c r="A62" s="34" t="s">
        <v>62</v>
      </c>
      <c r="B62" s="30" t="s">
        <v>246</v>
      </c>
    </row>
    <row r="63" spans="1:2" x14ac:dyDescent="0.25">
      <c r="A63" s="34" t="s">
        <v>74</v>
      </c>
      <c r="B63" s="30" t="s">
        <v>248</v>
      </c>
    </row>
    <row r="64" spans="1:2" ht="60" x14ac:dyDescent="0.25">
      <c r="A64" s="34" t="s">
        <v>337</v>
      </c>
      <c r="B64" s="30" t="s">
        <v>338</v>
      </c>
    </row>
    <row r="65" spans="1:2" ht="90" x14ac:dyDescent="0.25">
      <c r="A65" s="34" t="s">
        <v>70</v>
      </c>
      <c r="B65" s="30" t="s">
        <v>249</v>
      </c>
    </row>
    <row r="66" spans="1:2" ht="30" x14ac:dyDescent="0.25">
      <c r="A66" s="34" t="s">
        <v>348</v>
      </c>
      <c r="B66" s="30" t="s">
        <v>250</v>
      </c>
    </row>
    <row r="67" spans="1:2" ht="75" x14ac:dyDescent="0.25">
      <c r="A67" s="34" t="s">
        <v>341</v>
      </c>
      <c r="B67" s="30" t="s">
        <v>342</v>
      </c>
    </row>
    <row r="68" spans="1:2" ht="30" x14ac:dyDescent="0.25">
      <c r="A68" s="34" t="s">
        <v>185</v>
      </c>
      <c r="B68" s="30" t="s">
        <v>343</v>
      </c>
    </row>
    <row r="69" spans="1:2" x14ac:dyDescent="0.25">
      <c r="A69" s="34" t="s">
        <v>75</v>
      </c>
      <c r="B69" s="30" t="s">
        <v>251</v>
      </c>
    </row>
    <row r="70" spans="1:2" ht="30" x14ac:dyDescent="0.25">
      <c r="A70" s="2" t="s">
        <v>393</v>
      </c>
      <c r="B70" s="30" t="s">
        <v>239</v>
      </c>
    </row>
    <row r="71" spans="1:2" x14ac:dyDescent="0.25">
      <c r="A71" s="34" t="s">
        <v>154</v>
      </c>
      <c r="B71" s="30" t="s">
        <v>252</v>
      </c>
    </row>
    <row r="72" spans="1:2" ht="30" x14ac:dyDescent="0.25">
      <c r="A72" s="34" t="s">
        <v>335</v>
      </c>
      <c r="B72" s="30" t="s">
        <v>336</v>
      </c>
    </row>
    <row r="73" spans="1:2" ht="30" x14ac:dyDescent="0.25">
      <c r="A73" s="34" t="s">
        <v>187</v>
      </c>
      <c r="B73" s="30" t="s">
        <v>345</v>
      </c>
    </row>
    <row r="74" spans="1:2" ht="60" x14ac:dyDescent="0.25">
      <c r="A74" s="34" t="s">
        <v>186</v>
      </c>
      <c r="B74" s="30" t="s">
        <v>253</v>
      </c>
    </row>
    <row r="75" spans="1:2" ht="60" x14ac:dyDescent="0.25">
      <c r="A75" s="34" t="s">
        <v>344</v>
      </c>
      <c r="B75" s="30" t="s">
        <v>253</v>
      </c>
    </row>
    <row r="76" spans="1:2" ht="30" x14ac:dyDescent="0.25">
      <c r="A76" s="34" t="s">
        <v>60</v>
      </c>
      <c r="B76" s="30" t="s">
        <v>254</v>
      </c>
    </row>
    <row r="77" spans="1:2" x14ac:dyDescent="0.25">
      <c r="A77" s="34" t="s">
        <v>57</v>
      </c>
      <c r="B77" s="30" t="s">
        <v>219</v>
      </c>
    </row>
    <row r="78" spans="1:2" x14ac:dyDescent="0.25">
      <c r="A78" s="34" t="s">
        <v>129</v>
      </c>
      <c r="B78" s="30" t="s">
        <v>220</v>
      </c>
    </row>
    <row r="79" spans="1:2" ht="30" x14ac:dyDescent="0.25">
      <c r="A79" s="34" t="s">
        <v>27</v>
      </c>
      <c r="B79" s="30" t="s">
        <v>207</v>
      </c>
    </row>
    <row r="80" spans="1:2" ht="30" x14ac:dyDescent="0.25">
      <c r="A80" s="34" t="s">
        <v>156</v>
      </c>
      <c r="B80" s="30" t="s">
        <v>208</v>
      </c>
    </row>
    <row r="81" spans="1:2" x14ac:dyDescent="0.25">
      <c r="A81" s="34" t="s">
        <v>20</v>
      </c>
      <c r="B81" s="30" t="s">
        <v>209</v>
      </c>
    </row>
    <row r="82" spans="1:2" ht="30" x14ac:dyDescent="0.25">
      <c r="A82" s="34" t="s">
        <v>22</v>
      </c>
      <c r="B82" s="30" t="s">
        <v>210</v>
      </c>
    </row>
    <row r="83" spans="1:2" ht="30" x14ac:dyDescent="0.25">
      <c r="A83" s="34" t="s">
        <v>21</v>
      </c>
      <c r="B83" s="30" t="s">
        <v>211</v>
      </c>
    </row>
    <row r="84" spans="1:2" ht="30" x14ac:dyDescent="0.25">
      <c r="A84" s="34" t="s">
        <v>18</v>
      </c>
      <c r="B84" s="30" t="s">
        <v>212</v>
      </c>
    </row>
    <row r="85" spans="1:2" x14ac:dyDescent="0.25">
      <c r="A85" s="34" t="s">
        <v>17</v>
      </c>
      <c r="B85" s="30" t="s">
        <v>213</v>
      </c>
    </row>
    <row r="86" spans="1:2" x14ac:dyDescent="0.25">
      <c r="A86" s="34" t="s">
        <v>161</v>
      </c>
      <c r="B86" s="30" t="s">
        <v>161</v>
      </c>
    </row>
    <row r="87" spans="1:2" ht="30" x14ac:dyDescent="0.25">
      <c r="A87" s="34" t="s">
        <v>349</v>
      </c>
      <c r="B87" s="30" t="s">
        <v>349</v>
      </c>
    </row>
    <row r="88" spans="1:2" ht="45" x14ac:dyDescent="0.25">
      <c r="A88" s="34" t="s">
        <v>188</v>
      </c>
      <c r="B88" s="30" t="s">
        <v>287</v>
      </c>
    </row>
    <row r="89" spans="1:2" ht="60" x14ac:dyDescent="0.25">
      <c r="A89" s="34" t="s">
        <v>111</v>
      </c>
      <c r="B89" s="30" t="s">
        <v>288</v>
      </c>
    </row>
    <row r="90" spans="1:2" ht="30" x14ac:dyDescent="0.25">
      <c r="A90" s="34" t="s">
        <v>106</v>
      </c>
      <c r="B90" s="30" t="s">
        <v>289</v>
      </c>
    </row>
    <row r="91" spans="1:2" ht="30" x14ac:dyDescent="0.25">
      <c r="A91" s="34" t="s">
        <v>191</v>
      </c>
      <c r="B91" s="30" t="s">
        <v>362</v>
      </c>
    </row>
    <row r="92" spans="1:2" ht="30" x14ac:dyDescent="0.25">
      <c r="A92" s="34" t="s">
        <v>49</v>
      </c>
      <c r="B92" s="30" t="s">
        <v>290</v>
      </c>
    </row>
    <row r="93" spans="1:2" ht="30" x14ac:dyDescent="0.25">
      <c r="A93" s="34" t="s">
        <v>351</v>
      </c>
      <c r="B93" s="30" t="s">
        <v>291</v>
      </c>
    </row>
    <row r="94" spans="1:2" ht="30" x14ac:dyDescent="0.25">
      <c r="A94" s="34" t="s">
        <v>35</v>
      </c>
      <c r="B94" s="30" t="s">
        <v>292</v>
      </c>
    </row>
    <row r="95" spans="1:2" ht="45" x14ac:dyDescent="0.25">
      <c r="A95" s="34" t="s">
        <v>355</v>
      </c>
      <c r="B95" s="30" t="s">
        <v>293</v>
      </c>
    </row>
    <row r="96" spans="1:2" ht="45" x14ac:dyDescent="0.25">
      <c r="A96" s="34" t="s">
        <v>163</v>
      </c>
      <c r="B96" s="30" t="s">
        <v>295</v>
      </c>
    </row>
    <row r="97" spans="1:2" ht="30" x14ac:dyDescent="0.25">
      <c r="A97" s="34" t="s">
        <v>352</v>
      </c>
      <c r="B97" s="30" t="s">
        <v>353</v>
      </c>
    </row>
    <row r="98" spans="1:2" ht="30" x14ac:dyDescent="0.25">
      <c r="A98" s="34" t="s">
        <v>200</v>
      </c>
      <c r="B98" s="30" t="s">
        <v>189</v>
      </c>
    </row>
    <row r="99" spans="1:2" ht="45" x14ac:dyDescent="0.25">
      <c r="A99" s="34" t="s">
        <v>202</v>
      </c>
      <c r="B99" s="30" t="s">
        <v>354</v>
      </c>
    </row>
    <row r="100" spans="1:2" ht="60" x14ac:dyDescent="0.25">
      <c r="A100" s="34" t="s">
        <v>110</v>
      </c>
      <c r="B100" s="30" t="s">
        <v>294</v>
      </c>
    </row>
    <row r="101" spans="1:2" ht="45" x14ac:dyDescent="0.25">
      <c r="A101" s="34" t="s">
        <v>350</v>
      </c>
      <c r="B101" s="30" t="s">
        <v>296</v>
      </c>
    </row>
    <row r="102" spans="1:2" ht="30" x14ac:dyDescent="0.25">
      <c r="A102" s="34" t="s">
        <v>164</v>
      </c>
      <c r="B102" s="30" t="s">
        <v>164</v>
      </c>
    </row>
    <row r="103" spans="1:2" ht="30" x14ac:dyDescent="0.25">
      <c r="A103" s="34" t="s">
        <v>39</v>
      </c>
      <c r="B103" s="30" t="s">
        <v>292</v>
      </c>
    </row>
    <row r="104" spans="1:2" ht="30" x14ac:dyDescent="0.25">
      <c r="A104" s="34" t="s">
        <v>166</v>
      </c>
      <c r="B104" s="30" t="s">
        <v>289</v>
      </c>
    </row>
    <row r="105" spans="1:2" ht="30" x14ac:dyDescent="0.25">
      <c r="A105" s="34" t="s">
        <v>192</v>
      </c>
      <c r="B105" s="30" t="s">
        <v>359</v>
      </c>
    </row>
    <row r="106" spans="1:2" ht="45" x14ac:dyDescent="0.25">
      <c r="A106" s="34" t="s">
        <v>356</v>
      </c>
      <c r="B106" s="30" t="s">
        <v>290</v>
      </c>
    </row>
    <row r="107" spans="1:2" ht="30" x14ac:dyDescent="0.25">
      <c r="A107" s="34" t="s">
        <v>360</v>
      </c>
      <c r="B107" s="30" t="s">
        <v>361</v>
      </c>
    </row>
    <row r="108" spans="1:2" ht="30" x14ac:dyDescent="0.25">
      <c r="A108" s="34" t="s">
        <v>168</v>
      </c>
      <c r="B108" s="30" t="s">
        <v>298</v>
      </c>
    </row>
    <row r="109" spans="1:2" x14ac:dyDescent="0.25">
      <c r="A109" s="34" t="s">
        <v>115</v>
      </c>
      <c r="B109" s="30" t="s">
        <v>297</v>
      </c>
    </row>
    <row r="110" spans="1:2" ht="60" x14ac:dyDescent="0.25">
      <c r="A110" s="34" t="s">
        <v>167</v>
      </c>
      <c r="B110" s="30" t="s">
        <v>269</v>
      </c>
    </row>
    <row r="111" spans="1:2" ht="30" x14ac:dyDescent="0.25">
      <c r="A111" s="34" t="s">
        <v>358</v>
      </c>
      <c r="B111" s="30" t="s">
        <v>357</v>
      </c>
    </row>
    <row r="112" spans="1:2" ht="30" x14ac:dyDescent="0.25">
      <c r="A112" s="34" t="s">
        <v>191</v>
      </c>
      <c r="B112" s="30" t="s">
        <v>191</v>
      </c>
    </row>
    <row r="113" spans="1:2" ht="45" x14ac:dyDescent="0.25">
      <c r="A113" s="34" t="s">
        <v>170</v>
      </c>
      <c r="B113" s="30" t="s">
        <v>300</v>
      </c>
    </row>
    <row r="114" spans="1:2" x14ac:dyDescent="0.25">
      <c r="A114" s="34" t="s">
        <v>105</v>
      </c>
      <c r="B114" s="30" t="s">
        <v>299</v>
      </c>
    </row>
    <row r="115" spans="1:2" x14ac:dyDescent="0.25">
      <c r="A115" s="34" t="s">
        <v>52</v>
      </c>
      <c r="B115" s="30" t="s">
        <v>301</v>
      </c>
    </row>
    <row r="116" spans="1:2" x14ac:dyDescent="0.25">
      <c r="A116" s="34" t="s">
        <v>51</v>
      </c>
      <c r="B116" s="30" t="s">
        <v>302</v>
      </c>
    </row>
    <row r="117" spans="1:2" ht="30" x14ac:dyDescent="0.25">
      <c r="A117" s="34" t="s">
        <v>44</v>
      </c>
      <c r="B117" s="30" t="s">
        <v>303</v>
      </c>
    </row>
    <row r="118" spans="1:2" x14ac:dyDescent="0.25">
      <c r="A118" s="34" t="s">
        <v>45</v>
      </c>
      <c r="B118" s="30" t="s">
        <v>304</v>
      </c>
    </row>
    <row r="119" spans="1:2" ht="30" x14ac:dyDescent="0.25">
      <c r="A119" s="34" t="s">
        <v>46</v>
      </c>
      <c r="B119" s="30" t="s">
        <v>305</v>
      </c>
    </row>
    <row r="120" spans="1:2" ht="30" x14ac:dyDescent="0.25">
      <c r="A120" s="34" t="s">
        <v>47</v>
      </c>
      <c r="B120" s="40" t="s">
        <v>306</v>
      </c>
    </row>
    <row r="121" spans="1:2" x14ac:dyDescent="0.25">
      <c r="A121" s="34" t="s">
        <v>201</v>
      </c>
      <c r="B121" s="30" t="s">
        <v>363</v>
      </c>
    </row>
    <row r="122" spans="1:2" x14ac:dyDescent="0.25">
      <c r="A122" s="34" t="s">
        <v>171</v>
      </c>
      <c r="B122" s="30" t="s">
        <v>171</v>
      </c>
    </row>
    <row r="123" spans="1:2" ht="30" x14ac:dyDescent="0.25">
      <c r="A123" s="34" t="s">
        <v>37</v>
      </c>
      <c r="B123" s="30" t="s">
        <v>307</v>
      </c>
    </row>
    <row r="124" spans="1:2" ht="30" x14ac:dyDescent="0.25">
      <c r="A124" s="34" t="s">
        <v>31</v>
      </c>
      <c r="B124" s="30" t="s">
        <v>307</v>
      </c>
    </row>
    <row r="125" spans="1:2" x14ac:dyDescent="0.25">
      <c r="A125" s="34" t="s">
        <v>194</v>
      </c>
      <c r="B125" s="30" t="s">
        <v>365</v>
      </c>
    </row>
    <row r="126" spans="1:2" x14ac:dyDescent="0.25">
      <c r="A126" s="34" t="s">
        <v>193</v>
      </c>
      <c r="B126" s="30" t="s">
        <v>364</v>
      </c>
    </row>
    <row r="127" spans="1:2" x14ac:dyDescent="0.25">
      <c r="A127" s="34" t="s">
        <v>33</v>
      </c>
      <c r="B127" s="30" t="s">
        <v>308</v>
      </c>
    </row>
    <row r="128" spans="1:2" ht="30" x14ac:dyDescent="0.25">
      <c r="A128" s="34" t="s">
        <v>162</v>
      </c>
      <c r="B128" s="30" t="s">
        <v>279</v>
      </c>
    </row>
    <row r="129" spans="1:2" ht="30" x14ac:dyDescent="0.25">
      <c r="A129" s="34" t="s">
        <v>11</v>
      </c>
      <c r="B129" s="30" t="s">
        <v>278</v>
      </c>
    </row>
    <row r="130" spans="1:2" ht="30" x14ac:dyDescent="0.25">
      <c r="A130" s="34" t="s">
        <v>10</v>
      </c>
      <c r="B130" s="30" t="s">
        <v>280</v>
      </c>
    </row>
    <row r="131" spans="1:2" ht="60" x14ac:dyDescent="0.25">
      <c r="A131" s="34" t="s">
        <v>116</v>
      </c>
      <c r="B131" s="30" t="s">
        <v>230</v>
      </c>
    </row>
    <row r="132" spans="1:2" ht="30" x14ac:dyDescent="0.25">
      <c r="A132" s="34" t="s">
        <v>8</v>
      </c>
      <c r="B132" s="30" t="s">
        <v>281</v>
      </c>
    </row>
    <row r="133" spans="1:2" ht="75" x14ac:dyDescent="0.25">
      <c r="A133" s="34" t="s">
        <v>16</v>
      </c>
      <c r="B133" s="30" t="s">
        <v>274</v>
      </c>
    </row>
    <row r="134" spans="1:2" x14ac:dyDescent="0.25">
      <c r="A134" s="34" t="s">
        <v>36</v>
      </c>
      <c r="B134" s="30" t="s">
        <v>275</v>
      </c>
    </row>
    <row r="135" spans="1:2" ht="60" x14ac:dyDescent="0.25">
      <c r="A135" s="34" t="s">
        <v>14</v>
      </c>
      <c r="B135" s="30" t="s">
        <v>276</v>
      </c>
    </row>
    <row r="136" spans="1:2" ht="45" x14ac:dyDescent="0.25">
      <c r="A136" s="34" t="s">
        <v>13</v>
      </c>
      <c r="B136" s="30" t="s">
        <v>327</v>
      </c>
    </row>
    <row r="137" spans="1:2" ht="60" x14ac:dyDescent="0.25">
      <c r="A137" s="34" t="s">
        <v>40</v>
      </c>
      <c r="B137" s="30" t="s">
        <v>230</v>
      </c>
    </row>
    <row r="138" spans="1:2" ht="45" x14ac:dyDescent="0.25">
      <c r="A138" s="34" t="s">
        <v>15</v>
      </c>
      <c r="B138" s="30" t="s">
        <v>277</v>
      </c>
    </row>
    <row r="139" spans="1:2" x14ac:dyDescent="0.25">
      <c r="A139" s="38" t="s">
        <v>173</v>
      </c>
      <c r="B139" s="39" t="s">
        <v>228</v>
      </c>
    </row>
    <row r="140" spans="1:2" ht="45" x14ac:dyDescent="0.25">
      <c r="A140" s="35" t="s">
        <v>381</v>
      </c>
      <c r="B140" s="31" t="s">
        <v>233</v>
      </c>
    </row>
    <row r="141" spans="1:2" ht="30" x14ac:dyDescent="0.25">
      <c r="A141" s="34" t="s">
        <v>329</v>
      </c>
      <c r="B141" s="30" t="s">
        <v>229</v>
      </c>
    </row>
    <row r="142" spans="1:2" ht="45" x14ac:dyDescent="0.25">
      <c r="A142" s="35" t="s">
        <v>142</v>
      </c>
      <c r="B142" s="31" t="s">
        <v>232</v>
      </c>
    </row>
    <row r="143" spans="1:2" ht="60" x14ac:dyDescent="0.25">
      <c r="A143" s="34" t="s">
        <v>136</v>
      </c>
      <c r="B143" s="30" t="s">
        <v>230</v>
      </c>
    </row>
    <row r="144" spans="1:2" ht="45" x14ac:dyDescent="0.25">
      <c r="A144" s="35" t="s">
        <v>141</v>
      </c>
      <c r="B144" s="31" t="s">
        <v>231</v>
      </c>
    </row>
    <row r="145" spans="1:2" x14ac:dyDescent="0.25">
      <c r="A145" s="34" t="s">
        <v>175</v>
      </c>
      <c r="B145" s="30" t="s">
        <v>234</v>
      </c>
    </row>
    <row r="146" spans="1:2" ht="30" x14ac:dyDescent="0.25">
      <c r="A146" s="34" t="s">
        <v>2</v>
      </c>
      <c r="B146" s="30" t="s">
        <v>235</v>
      </c>
    </row>
    <row r="147" spans="1:2" ht="45" x14ac:dyDescent="0.25">
      <c r="A147" s="34" t="s">
        <v>394</v>
      </c>
      <c r="B147" s="30" t="s">
        <v>400</v>
      </c>
    </row>
    <row r="148" spans="1:2" ht="30" x14ac:dyDescent="0.25">
      <c r="A148" s="34" t="s">
        <v>395</v>
      </c>
      <c r="B148" s="30" t="s">
        <v>397</v>
      </c>
    </row>
    <row r="149" spans="1:2" ht="45" x14ac:dyDescent="0.25">
      <c r="A149" s="34" t="s">
        <v>396</v>
      </c>
      <c r="B149" s="30" t="s">
        <v>397</v>
      </c>
    </row>
    <row r="150" spans="1:2" x14ac:dyDescent="0.25">
      <c r="A150" t="s">
        <v>399</v>
      </c>
      <c r="B150" t="s">
        <v>398</v>
      </c>
    </row>
    <row r="152" spans="1:2" x14ac:dyDescent="0.25">
      <c r="A152" s="35"/>
      <c r="B152" s="31"/>
    </row>
    <row r="153" spans="1:2" x14ac:dyDescent="0.25">
      <c r="A153" s="35"/>
      <c r="B153" s="31"/>
    </row>
    <row r="154" spans="1:2" x14ac:dyDescent="0.25">
      <c r="A154" s="35"/>
      <c r="B154" s="31"/>
    </row>
    <row r="155" spans="1:2" x14ac:dyDescent="0.25">
      <c r="A155" s="35"/>
      <c r="B155" s="31"/>
    </row>
  </sheetData>
  <autoFilter ref="A1:A155" xr:uid="{809533B4-F508-42E0-8BAC-3A832A3D9F6A}"/>
  <sortState xmlns:xlrd2="http://schemas.microsoft.com/office/spreadsheetml/2017/richdata2" ref="A2:B164">
    <sortCondition ref="A2:A164"/>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073D0-AB11-4CA3-911F-940B2E6F7E11}">
  <sheetPr codeName="Blad8"/>
  <dimension ref="A2:J384"/>
  <sheetViews>
    <sheetView zoomScale="70" zoomScaleNormal="70" workbookViewId="0">
      <selection activeCell="I9" sqref="I9"/>
    </sheetView>
  </sheetViews>
  <sheetFormatPr defaultRowHeight="15" x14ac:dyDescent="0.25"/>
  <cols>
    <col min="1" max="1" width="7.85546875" style="5" customWidth="1"/>
    <col min="2" max="2" width="86.140625" style="7" bestFit="1" customWidth="1"/>
    <col min="3" max="3" width="26" bestFit="1" customWidth="1"/>
    <col min="4" max="4" width="38.85546875" bestFit="1" customWidth="1"/>
    <col min="5" max="5" width="22.140625" customWidth="1"/>
    <col min="6" max="6" width="20.7109375" customWidth="1"/>
    <col min="7" max="7" width="24.140625" customWidth="1"/>
    <col min="8" max="8" width="23.7109375" customWidth="1"/>
    <col min="9" max="9" width="33.28515625" style="32" customWidth="1"/>
    <col min="10" max="10" width="34.85546875" customWidth="1"/>
  </cols>
  <sheetData>
    <row r="2" spans="1:10" x14ac:dyDescent="0.25">
      <c r="B2" s="8"/>
    </row>
    <row r="3" spans="1:10" x14ac:dyDescent="0.25">
      <c r="A3" s="6" t="s">
        <v>146</v>
      </c>
      <c r="B3" s="3" t="s">
        <v>157</v>
      </c>
      <c r="C3" t="s">
        <v>177</v>
      </c>
      <c r="D3" t="s">
        <v>178</v>
      </c>
      <c r="I3" s="32" t="s">
        <v>157</v>
      </c>
    </row>
    <row r="4" spans="1:10" x14ac:dyDescent="0.25">
      <c r="A4" s="9" t="s">
        <v>48</v>
      </c>
      <c r="B4" s="9"/>
      <c r="C4" s="29"/>
      <c r="D4" s="29"/>
    </row>
    <row r="5" spans="1:10" x14ac:dyDescent="0.25">
      <c r="A5"/>
      <c r="B5" t="s">
        <v>380</v>
      </c>
      <c r="C5" s="29"/>
      <c r="D5" s="29"/>
    </row>
    <row r="6" spans="1:10" x14ac:dyDescent="0.25">
      <c r="A6"/>
      <c r="B6" t="s">
        <v>443</v>
      </c>
      <c r="C6" s="29"/>
      <c r="D6" s="29"/>
      <c r="I6" t="s">
        <v>380</v>
      </c>
      <c r="J6" t="str">
        <f>VLOOKUP(I6,'Subdoel-omschrijving'!$A$2:$B$146,2,FALSE)</f>
        <v>Procesinnovatie duurzaam goederenvervoer en haalbaarheidsonderzoek duurzaam goederenvervoer</v>
      </c>
    </row>
    <row r="7" spans="1:10" x14ac:dyDescent="0.25">
      <c r="A7" s="9" t="s">
        <v>137</v>
      </c>
      <c r="B7" s="9"/>
      <c r="C7" s="29"/>
      <c r="D7" s="29">
        <v>336</v>
      </c>
      <c r="I7" s="41"/>
      <c r="J7" t="e">
        <f>VLOOKUP(I7,'Subdoel-omschrijving'!$A$2:$B$146,2,FALSE)</f>
        <v>#N/A</v>
      </c>
    </row>
    <row r="8" spans="1:10" x14ac:dyDescent="0.25">
      <c r="A8"/>
      <c r="B8" t="s">
        <v>139</v>
      </c>
      <c r="C8" s="29"/>
      <c r="D8" s="29"/>
      <c r="I8" s="1"/>
      <c r="J8" t="e">
        <f>VLOOKUP(I8,'Subdoel-omschrijving'!$A$2:$B$146,2,FALSE)</f>
        <v>#N/A</v>
      </c>
    </row>
    <row r="9" spans="1:10" x14ac:dyDescent="0.25">
      <c r="A9"/>
      <c r="B9" t="s">
        <v>424</v>
      </c>
      <c r="C9" s="29"/>
      <c r="D9" s="29">
        <v>174</v>
      </c>
      <c r="I9" t="s">
        <v>328</v>
      </c>
      <c r="J9" t="str">
        <f>VLOOKUP(I9,'Subdoel-omschrijving'!$A$2:$B$146,2,FALSE)</f>
        <v>Convenantbijdrage aan Economic Board Utrecht</v>
      </c>
    </row>
    <row r="10" spans="1:10" x14ac:dyDescent="0.25">
      <c r="A10"/>
      <c r="B10" t="s">
        <v>140</v>
      </c>
      <c r="C10" s="29"/>
      <c r="D10" s="29">
        <v>162</v>
      </c>
      <c r="I10" t="s">
        <v>25</v>
      </c>
      <c r="J10" t="str">
        <f>VLOOKUP(I10,'Subdoel-omschrijving'!$A$2:$B$146,2,FALSE)</f>
        <v>Voorlichting voor particuliere initiatieven over de Global goals</v>
      </c>
    </row>
    <row r="11" spans="1:10" x14ac:dyDescent="0.25">
      <c r="A11" s="9" t="s">
        <v>130</v>
      </c>
      <c r="B11" s="9"/>
      <c r="C11" s="29">
        <v>49720</v>
      </c>
      <c r="D11" s="29"/>
      <c r="I11" s="1"/>
      <c r="J11" t="e">
        <f>VLOOKUP(I11,'Subdoel-omschrijving'!$A$2:$B$146,2,FALSE)</f>
        <v>#N/A</v>
      </c>
    </row>
    <row r="12" spans="1:10" x14ac:dyDescent="0.25">
      <c r="A12"/>
      <c r="B12" t="s">
        <v>82</v>
      </c>
      <c r="C12" s="29">
        <v>1004</v>
      </c>
      <c r="D12" s="29"/>
      <c r="I12" t="s">
        <v>139</v>
      </c>
      <c r="J12" t="str">
        <f>VLOOKUP(I12,'Subdoel-omschrijving'!$A$2:$B$146,2,FALSE)</f>
        <v xml:space="preserve">Ondersteunen van bewoners en vrijwilligersorganisaties in het ontwikkelen van activiteiten of uitvoeren van ideeën om de sociale cohesie, leefbaarheid, zelfredzaamheid en participatie van kwetsbare burgers te vergroten. </v>
      </c>
    </row>
    <row r="13" spans="1:10" x14ac:dyDescent="0.25">
      <c r="A13"/>
      <c r="B13" t="s">
        <v>153</v>
      </c>
      <c r="C13" s="29"/>
      <c r="D13" s="29"/>
      <c r="I13" t="s">
        <v>140</v>
      </c>
      <c r="J13" t="str">
        <f>VLOOKUP(I13,'Subdoel-omschrijving'!$A$2:$B$146,2,FALSE)</f>
        <v>Organiseren en uitvoeren van volksfeesten</v>
      </c>
    </row>
    <row r="14" spans="1:10" x14ac:dyDescent="0.25">
      <c r="A14"/>
      <c r="B14" t="s">
        <v>437</v>
      </c>
      <c r="C14" s="29"/>
      <c r="D14" s="29"/>
      <c r="I14" s="41"/>
      <c r="J14" t="e">
        <f>VLOOKUP(I14,'Subdoel-omschrijving'!$A$2:$B$146,2,FALSE)</f>
        <v>#N/A</v>
      </c>
    </row>
    <row r="15" spans="1:10" x14ac:dyDescent="0.25">
      <c r="A15"/>
      <c r="B15" t="s">
        <v>158</v>
      </c>
      <c r="C15" s="29">
        <v>44909</v>
      </c>
      <c r="D15" s="29"/>
      <c r="I15" s="42"/>
      <c r="J15" t="e">
        <f>VLOOKUP(I15,'Subdoel-omschrijving'!$A$2:$B$146,2,FALSE)</f>
        <v>#N/A</v>
      </c>
    </row>
    <row r="16" spans="1:10" x14ac:dyDescent="0.25">
      <c r="A16"/>
      <c r="B16" t="s">
        <v>134</v>
      </c>
      <c r="C16" s="29">
        <v>968</v>
      </c>
      <c r="D16" s="29"/>
      <c r="I16" s="9" t="s">
        <v>158</v>
      </c>
      <c r="J16" t="str">
        <f>VLOOKUP(I16,'Subdoel-omschrijving'!$A$2:$B$146,2,FALSE)</f>
        <v>Het stimuleren en faciliteren van een plurifom cultureel aanbod en ontwikkelruimte</v>
      </c>
    </row>
    <row r="17" spans="1:10" x14ac:dyDescent="0.25">
      <c r="A17"/>
      <c r="B17" t="s">
        <v>427</v>
      </c>
      <c r="C17" s="29"/>
      <c r="D17" s="29"/>
      <c r="I17" s="9" t="s">
        <v>135</v>
      </c>
      <c r="J17" t="str">
        <f>VLOOKUP(I17,'Subdoel-omschrijving'!$A$2:$B$146,2,FALSE)</f>
        <v>Het faciliteren van artistiek interessante activiteiten van Utrechtse makers en culturele instellingen</v>
      </c>
    </row>
    <row r="18" spans="1:10" x14ac:dyDescent="0.25">
      <c r="A18"/>
      <c r="B18" t="s">
        <v>135</v>
      </c>
      <c r="C18" s="29">
        <v>2689</v>
      </c>
      <c r="D18" s="29"/>
      <c r="I18" s="9" t="s">
        <v>132</v>
      </c>
      <c r="J18" t="str">
        <f>VLOOKUP(I18,'Subdoel-omschrijving'!$A$2:$B$146,2,FALSE)</f>
        <v xml:space="preserve">Het stimuleren van bijzondere culturele projecten die van belang zijn voor de gemeente Utrecht, haar inwoners en/of de Utrechtse culturele sector. </v>
      </c>
    </row>
    <row r="19" spans="1:10" x14ac:dyDescent="0.25">
      <c r="A19"/>
      <c r="B19" t="s">
        <v>132</v>
      </c>
      <c r="C19" s="29">
        <v>150</v>
      </c>
      <c r="D19" s="29"/>
      <c r="I19" s="42"/>
      <c r="J19" t="e">
        <f>VLOOKUP(I19,'Subdoel-omschrijving'!$A$2:$B$146,2,FALSE)</f>
        <v>#N/A</v>
      </c>
    </row>
    <row r="20" spans="1:10" x14ac:dyDescent="0.25">
      <c r="A20" s="9" t="s">
        <v>123</v>
      </c>
      <c r="B20" s="9"/>
      <c r="C20" s="29"/>
      <c r="D20" s="29">
        <v>3632</v>
      </c>
      <c r="I20" s="9" t="s">
        <v>153</v>
      </c>
      <c r="J20" t="str">
        <f>VLOOKUP(I20,'Subdoel-omschrijving'!$A$2:$B$146,2,FALSE)</f>
        <v>Het stimuleren van actieve participatie aan amateurkunst door inwoners van de gemeente Utrecht</v>
      </c>
    </row>
    <row r="21" spans="1:10" x14ac:dyDescent="0.25">
      <c r="A21"/>
      <c r="B21" t="s">
        <v>455</v>
      </c>
      <c r="C21" s="29"/>
      <c r="D21" s="29"/>
      <c r="I21" s="9" t="s">
        <v>134</v>
      </c>
      <c r="J21" t="str">
        <f>VLOOKUP(I21,'Subdoel-omschrijving'!$A$2:$B$146,2,FALSE)</f>
        <v>Het bevorderen van betrokkenheid bij cultuur van een breed publiek</v>
      </c>
    </row>
    <row r="22" spans="1:10" x14ac:dyDescent="0.25">
      <c r="A22"/>
      <c r="B22" t="s">
        <v>125</v>
      </c>
      <c r="C22" s="29"/>
      <c r="D22" s="29"/>
      <c r="I22" s="41"/>
      <c r="J22" t="e">
        <f>VLOOKUP(I22,'Subdoel-omschrijving'!$A$2:$B$146,2,FALSE)</f>
        <v>#N/A</v>
      </c>
    </row>
    <row r="23" spans="1:10" x14ac:dyDescent="0.25">
      <c r="A23"/>
      <c r="B23" t="s">
        <v>404</v>
      </c>
      <c r="C23" s="29"/>
      <c r="D23" s="29"/>
      <c r="I23" s="42"/>
      <c r="J23" t="e">
        <f>VLOOKUP(I23,'Subdoel-omschrijving'!$A$2:$B$146,2,FALSE)</f>
        <v>#N/A</v>
      </c>
    </row>
    <row r="24" spans="1:10" x14ac:dyDescent="0.25">
      <c r="A24"/>
      <c r="B24" t="s">
        <v>413</v>
      </c>
      <c r="C24" s="29"/>
      <c r="D24" s="29"/>
      <c r="I24" s="9" t="s">
        <v>125</v>
      </c>
      <c r="J24" t="str">
        <f>VLOOKUP(I24,'Subdoel-omschrijving'!$A$2:$B$146,2,FALSE)</f>
        <v>Duurzame monumentenadviezen</v>
      </c>
    </row>
    <row r="25" spans="1:10" x14ac:dyDescent="0.25">
      <c r="A25"/>
      <c r="B25" t="s">
        <v>331</v>
      </c>
      <c r="C25" s="29"/>
      <c r="D25" s="29"/>
      <c r="I25" t="s">
        <v>332</v>
      </c>
      <c r="J25" t="str">
        <f>VLOOKUP(I25,'Subdoel-omschrijving'!$A$2:$B$146,2,FALSE)</f>
        <v>Het financieel ondersteunen van energieadvies aan huis en trajectbegeleiding</v>
      </c>
    </row>
    <row r="26" spans="1:10" x14ac:dyDescent="0.25">
      <c r="A26"/>
      <c r="B26" t="s">
        <v>128</v>
      </c>
      <c r="C26" s="29"/>
      <c r="D26" s="29">
        <v>3632</v>
      </c>
      <c r="I26" t="s">
        <v>331</v>
      </c>
      <c r="J26" t="str">
        <f>VLOOKUP(I26,'Subdoel-omschrijving'!$A$2:$B$146,2,FALSE)</f>
        <v>Mogelijk maken duurzame investeringen in panden van maatschappelijke instellingen</v>
      </c>
    </row>
    <row r="27" spans="1:10" x14ac:dyDescent="0.25">
      <c r="A27" s="9" t="s">
        <v>3</v>
      </c>
      <c r="B27" s="9"/>
      <c r="C27" s="29">
        <v>145</v>
      </c>
      <c r="D27" s="29">
        <v>8550</v>
      </c>
      <c r="I27" t="s">
        <v>330</v>
      </c>
      <c r="J27" t="str">
        <f>VLOOKUP(I27,'Subdoel-omschrijving'!$A$2:$B$146,2,FALSE)</f>
        <v>Stimuleren realisatie van collectieve zonne-energieprojecten door aanloopkosten te financieren, initiatiefnemers te ondersteunen en dakeigenaren te stimuleren een dak of locatie beschikbaar te stellen.</v>
      </c>
    </row>
    <row r="28" spans="1:10" x14ac:dyDescent="0.25">
      <c r="A28"/>
      <c r="B28" t="s">
        <v>118</v>
      </c>
      <c r="C28" s="29">
        <v>145</v>
      </c>
      <c r="D28" s="29"/>
      <c r="I28" s="9" t="s">
        <v>126</v>
      </c>
      <c r="J28" t="str">
        <f>VLOOKUP(I28,'Subdoel-omschrijving'!$A$2:$B$146,2,FALSE)</f>
        <v xml:space="preserve">Het financieel ondersteunen van initiatieven van de aanschaf en plaatsing van een zonneboiler voor huurders en eigenaren van woningen in Utrecht. </v>
      </c>
    </row>
    <row r="29" spans="1:10" x14ac:dyDescent="0.25">
      <c r="A29"/>
      <c r="B29" t="s">
        <v>471</v>
      </c>
      <c r="C29" s="29"/>
      <c r="D29" s="29"/>
      <c r="I29" s="42"/>
      <c r="J29" t="e">
        <f>VLOOKUP(I29,'Subdoel-omschrijving'!$A$2:$B$146,2,FALSE)</f>
        <v>#N/A</v>
      </c>
    </row>
    <row r="30" spans="1:10" x14ac:dyDescent="0.25">
      <c r="A30"/>
      <c r="B30" t="s">
        <v>410</v>
      </c>
      <c r="C30" s="29"/>
      <c r="D30" s="29"/>
      <c r="I30" s="9" t="s">
        <v>128</v>
      </c>
      <c r="J30" t="str">
        <f>VLOOKUP(I30,'Subdoel-omschrijving'!$A$2:$B$146,2,FALSE)</f>
        <v>Bijdrage aan Stg Utrecht Natuurlijk ter ondersteuning van aantrekkelijke , laagdrempelige locaties , talrijke initiatieven door co-creatie en samenwerking op gebied van natuur , milieu en groen in de stad Utrecht.</v>
      </c>
    </row>
    <row r="31" spans="1:10" x14ac:dyDescent="0.25">
      <c r="A31"/>
      <c r="B31" t="s">
        <v>120</v>
      </c>
      <c r="C31" s="29"/>
      <c r="D31" s="29">
        <v>8500</v>
      </c>
      <c r="I31" s="41"/>
      <c r="J31" t="e">
        <f>VLOOKUP(I31,'Subdoel-omschrijving'!$A$2:$B$146,2,FALSE)</f>
        <v>#N/A</v>
      </c>
    </row>
    <row r="32" spans="1:10" x14ac:dyDescent="0.25">
      <c r="A32"/>
      <c r="B32" t="s">
        <v>122</v>
      </c>
      <c r="C32" s="29"/>
      <c r="D32" s="29"/>
      <c r="I32" s="42"/>
      <c r="J32" t="e">
        <f>VLOOKUP(I32,'Subdoel-omschrijving'!$A$2:$B$146,2,FALSE)</f>
        <v>#N/A</v>
      </c>
    </row>
    <row r="33" spans="1:10" x14ac:dyDescent="0.25">
      <c r="A33"/>
      <c r="B33" t="s">
        <v>463</v>
      </c>
      <c r="C33" s="29"/>
      <c r="D33" s="29"/>
      <c r="I33" s="9" t="s">
        <v>119</v>
      </c>
      <c r="J33" t="str">
        <f>VLOOKUP(I33,'Subdoel-omschrijving'!$A$2:$B$146,2,FALSE)</f>
        <v>Voorkomen of verkleinen van de mismatch op de arbeidsmarkt</v>
      </c>
    </row>
    <row r="34" spans="1:10" x14ac:dyDescent="0.25">
      <c r="A34"/>
      <c r="B34" t="s">
        <v>411</v>
      </c>
      <c r="C34" s="29"/>
      <c r="D34" s="29"/>
      <c r="I34" s="9" t="s">
        <v>122</v>
      </c>
      <c r="J34" t="str">
        <f>VLOOKUP(I34,'Subdoel-omschrijving'!$A$2:$B$146,2,FALSE)</f>
        <v>Ecosysteem voor startende en groeiende (innovatieve) ondernemers versterken door het faciliteren van netwerken en het ondersteunen van ondernemers (met groeiambities)</v>
      </c>
    </row>
    <row r="35" spans="1:10" x14ac:dyDescent="0.25">
      <c r="A35"/>
      <c r="B35" t="s">
        <v>412</v>
      </c>
      <c r="C35" s="29"/>
      <c r="D35" s="29"/>
      <c r="I35" s="9" t="s">
        <v>5</v>
      </c>
      <c r="J35" t="str">
        <f>VLOOKUP(I35,'Subdoel-omschrijving'!$A$2:$B$146,2,FALSE)</f>
        <v>Het ondersteunen van mensen richting werk en het verbeteren van de aansluiting tussen onderwijs en arbeidsmarkt</v>
      </c>
    </row>
    <row r="36" spans="1:10" x14ac:dyDescent="0.25">
      <c r="A36"/>
      <c r="B36" t="s">
        <v>405</v>
      </c>
      <c r="C36" s="29"/>
      <c r="D36" s="29">
        <v>50</v>
      </c>
      <c r="I36" s="42"/>
      <c r="J36" t="e">
        <f>VLOOKUP(I36,'Subdoel-omschrijving'!$A$2:$B$146,2,FALSE)</f>
        <v>#N/A</v>
      </c>
    </row>
    <row r="37" spans="1:10" x14ac:dyDescent="0.25">
      <c r="A37" s="9" t="s">
        <v>41</v>
      </c>
      <c r="B37" s="9"/>
      <c r="C37" s="29">
        <v>76697.616000000009</v>
      </c>
      <c r="D37" s="29">
        <v>19722</v>
      </c>
      <c r="I37" s="9" t="s">
        <v>118</v>
      </c>
      <c r="J37" t="str">
        <f>VLOOKUP(I37,'Subdoel-omschrijving'!$A$2:$B$146,2,FALSE)</f>
        <v>BIZ subsidie (Bedrijf Investering Zone)</v>
      </c>
    </row>
    <row r="38" spans="1:10" x14ac:dyDescent="0.25">
      <c r="A38"/>
      <c r="B38" t="s">
        <v>260</v>
      </c>
      <c r="C38" s="29">
        <v>2339</v>
      </c>
      <c r="D38" s="29"/>
      <c r="I38" s="9" t="s">
        <v>121</v>
      </c>
      <c r="J38" t="str">
        <f>VLOOKUP(I38,'Subdoel-omschrijving'!$A$2:$B$146,2,FALSE)</f>
        <v>Ondersteuning toeristische activiteiten en evenementen, aantrekken kenniscongressen</v>
      </c>
    </row>
    <row r="39" spans="1:10" x14ac:dyDescent="0.25">
      <c r="A39"/>
      <c r="B39" t="s">
        <v>92</v>
      </c>
      <c r="C39" s="29"/>
      <c r="D39" s="29">
        <v>7900</v>
      </c>
      <c r="I39" s="9" t="s">
        <v>120</v>
      </c>
      <c r="J39" t="str">
        <f>VLOOKUP(I39,'Subdoel-omschrijving'!$A$2:$B$146,2,FALSE)</f>
        <v xml:space="preserve">Subsidie aan Stichting Ondernemersfonds Utrecht voor stimulering economische structuur van Utrecht en economische vitaliteit van de stad.  </v>
      </c>
    </row>
    <row r="40" spans="1:10" x14ac:dyDescent="0.25">
      <c r="A40"/>
      <c r="B40" t="s">
        <v>43</v>
      </c>
      <c r="C40" s="29">
        <v>3143</v>
      </c>
      <c r="D40" s="29"/>
      <c r="I40" s="9" t="s">
        <v>148</v>
      </c>
      <c r="J40" t="str">
        <f>VLOOKUP(I40,'Subdoel-omschrijving'!$A$2:$B$146,2,FALSE)</f>
        <v xml:space="preserve">Tegemoetkoming kleinschalige ondernemers en eigenaren onroerend  goed  wegens negatieve gevolgen ontstaan door stedelijke vernieuwing </v>
      </c>
    </row>
    <row r="41" spans="1:10" x14ac:dyDescent="0.25">
      <c r="A41"/>
      <c r="B41" t="s">
        <v>100</v>
      </c>
      <c r="C41" s="29"/>
      <c r="D41" s="29">
        <v>879</v>
      </c>
      <c r="I41" s="41"/>
      <c r="J41" t="e">
        <f>VLOOKUP(I41,'Subdoel-omschrijving'!$A$2:$B$146,2,FALSE)</f>
        <v>#N/A</v>
      </c>
    </row>
    <row r="42" spans="1:10" x14ac:dyDescent="0.25">
      <c r="A42"/>
      <c r="B42" t="s">
        <v>372</v>
      </c>
      <c r="C42" s="29">
        <v>26992.616000000002</v>
      </c>
      <c r="D42" s="29"/>
      <c r="I42" s="42"/>
      <c r="J42" t="e">
        <f>VLOOKUP(I42,'Subdoel-omschrijving'!$A$2:$B$146,2,FALSE)</f>
        <v>#N/A</v>
      </c>
    </row>
    <row r="43" spans="1:10" x14ac:dyDescent="0.25">
      <c r="A43"/>
      <c r="B43" t="s">
        <v>373</v>
      </c>
      <c r="C43" s="29">
        <v>22451</v>
      </c>
      <c r="D43" s="29"/>
      <c r="I43" t="s">
        <v>372</v>
      </c>
      <c r="J43" t="str">
        <f>VLOOKUP(I43,'Subdoel-omschrijving'!$A$2:$B$146,2,FALSE)</f>
        <v>Integraal inzetten van jeugdzorgaanbod zonder indicatiestelling.</v>
      </c>
    </row>
    <row r="44" spans="1:10" x14ac:dyDescent="0.25">
      <c r="A44"/>
      <c r="B44" t="s">
        <v>99</v>
      </c>
      <c r="C44" s="29"/>
      <c r="D44" s="29">
        <v>314</v>
      </c>
      <c r="I44" s="9" t="s">
        <v>54</v>
      </c>
      <c r="J44" t="str">
        <f>VLOOKUP(I44,'Subdoel-omschrijving'!$A$2:$B$146,2,FALSE)</f>
        <v>Trajectmanagement, woonbegeleiding, onderwijshulpverlening en intensieve hulp bij opgroeiproblemen voor jongeren</v>
      </c>
    </row>
    <row r="45" spans="1:10" x14ac:dyDescent="0.25">
      <c r="A45"/>
      <c r="B45" t="s">
        <v>91</v>
      </c>
      <c r="C45" s="29">
        <v>1727</v>
      </c>
      <c r="D45" s="29"/>
      <c r="I45" s="9" t="s">
        <v>103</v>
      </c>
      <c r="J45" t="str">
        <f>VLOOKUP(I45,'Subdoel-omschrijving'!$A$2:$B$146,2,FALSE)</f>
        <v>Samen voor Overvecht betekent werken aan een wijk waar bewoners prettig samen leven en die aantrekkelijk is voor nieuwe bewoners, bezoekers, en ondernemers. Een wijk waarin de veerkracht van bewoners wordt versterkt en iedereen mee kan doen.</v>
      </c>
    </row>
    <row r="46" spans="1:10" x14ac:dyDescent="0.25">
      <c r="A46"/>
      <c r="B46" t="s">
        <v>97</v>
      </c>
      <c r="C46" s="29"/>
      <c r="D46" s="29">
        <v>320</v>
      </c>
      <c r="I46" s="42"/>
      <c r="J46" t="e">
        <f>VLOOKUP(I46,'Subdoel-omschrijving'!$A$2:$B$146,2,FALSE)</f>
        <v>#N/A</v>
      </c>
    </row>
    <row r="47" spans="1:10" x14ac:dyDescent="0.25">
      <c r="A47"/>
      <c r="B47" t="s">
        <v>176</v>
      </c>
      <c r="C47" s="29">
        <v>768</v>
      </c>
      <c r="D47" s="29"/>
      <c r="I47" s="9" t="s">
        <v>43</v>
      </c>
      <c r="J47" t="str">
        <f>VLOOKUP(I47,'Subdoel-omschrijving'!$A$2:$B$146,2,FALSE)</f>
        <v>Hulp en begeleiding aan dak- en thuisloze jongeren</v>
      </c>
    </row>
    <row r="48" spans="1:10" x14ac:dyDescent="0.25">
      <c r="A48"/>
      <c r="B48" t="s">
        <v>54</v>
      </c>
      <c r="C48" s="29"/>
      <c r="D48" s="29">
        <v>364</v>
      </c>
      <c r="I48" s="42"/>
      <c r="J48" t="e">
        <f>VLOOKUP(I48,'Subdoel-omschrijving'!$A$2:$B$146,2,FALSE)</f>
        <v>#N/A</v>
      </c>
    </row>
    <row r="49" spans="1:10" x14ac:dyDescent="0.25">
      <c r="A49"/>
      <c r="B49" t="s">
        <v>374</v>
      </c>
      <c r="C49" s="29">
        <v>163</v>
      </c>
      <c r="D49" s="29"/>
      <c r="I49" s="9" t="s">
        <v>87</v>
      </c>
      <c r="J49" t="str">
        <f>VLOOKUP(I49,'Subdoel-omschrijving'!$A$2:$B$146,2,FALSE)</f>
        <v>Uitvoering van Veilig Thuis en (preventieve) jeugdreclassering en jeugdbescherming</v>
      </c>
    </row>
    <row r="50" spans="1:10" x14ac:dyDescent="0.25">
      <c r="A50"/>
      <c r="B50" t="s">
        <v>375</v>
      </c>
      <c r="C50" s="29">
        <v>1251</v>
      </c>
      <c r="D50" s="29"/>
      <c r="I50" s="42"/>
      <c r="J50" t="e">
        <f>VLOOKUP(I50,'Subdoel-omschrijving'!$A$2:$B$146,2,FALSE)</f>
        <v>#N/A</v>
      </c>
    </row>
    <row r="51" spans="1:10" x14ac:dyDescent="0.25">
      <c r="A51"/>
      <c r="B51" t="s">
        <v>103</v>
      </c>
      <c r="C51" s="29"/>
      <c r="D51" s="29">
        <v>1350</v>
      </c>
      <c r="I51" s="9" t="s">
        <v>260</v>
      </c>
      <c r="J51" t="str">
        <f>VLOOKUP(I51,'Subdoel-omschrijving'!$A$2:$B$146,2,FALSE)</f>
        <v>Faciliteren en organisatie van advies door sociaal raadsliedenwerk</v>
      </c>
    </row>
    <row r="52" spans="1:10" x14ac:dyDescent="0.25">
      <c r="A52"/>
      <c r="B52" t="s">
        <v>114</v>
      </c>
      <c r="C52" s="29"/>
      <c r="D52" s="29">
        <v>6232</v>
      </c>
      <c r="I52" t="s">
        <v>373</v>
      </c>
      <c r="J52" t="str">
        <f>VLOOKUP(I52,'Subdoel-omschrijving'!$A$2:$B$146,2,FALSE)</f>
        <v>Doorontwikkeling en uitvoering van de buurtteams en het leveren van hoogwaardige sociale basiszorg. In co-creatie met de gemeente Utrecht leveren van een bijdrage aan de ontwikkeling van een nieuw en eenvoudiger stelsel van zorg en ondersteuning.</v>
      </c>
    </row>
    <row r="53" spans="1:10" x14ac:dyDescent="0.25">
      <c r="A53"/>
      <c r="B53" t="s">
        <v>159</v>
      </c>
      <c r="C53" s="29">
        <v>5831</v>
      </c>
      <c r="D53" s="29"/>
      <c r="I53" s="9" t="s">
        <v>97</v>
      </c>
      <c r="J53" t="str">
        <f>VLOOKUP(I53,'Subdoel-omschrijving'!$A$2:$B$146,2,FALSE)</f>
        <v>Groepsgewijze activiteiten zorgen voor verbinding tussen cliënten onderling, waardoor zij onderling netwerken kunnen onderhouden, waarbij preventie, activering, lotgenotencontact en onderlinge hulp/steun centraal staan</v>
      </c>
    </row>
    <row r="54" spans="1:10" x14ac:dyDescent="0.25">
      <c r="A54"/>
      <c r="B54" t="s">
        <v>87</v>
      </c>
      <c r="C54" s="29">
        <v>12032</v>
      </c>
      <c r="D54" s="29"/>
      <c r="I54" s="9" t="s">
        <v>176</v>
      </c>
      <c r="J54" t="str">
        <f>VLOOKUP(I54,'Subdoel-omschrijving'!$A$2:$B$146,2,FALSE)</f>
        <v>Faciliteren en organiseren van informatie op breed sociaal domein</v>
      </c>
    </row>
    <row r="55" spans="1:10" x14ac:dyDescent="0.25">
      <c r="A55"/>
      <c r="B55" t="s">
        <v>458</v>
      </c>
      <c r="C55" s="29"/>
      <c r="D55" s="29"/>
      <c r="I55" t="s">
        <v>374</v>
      </c>
      <c r="J55" t="str">
        <f>VLOOKUP(I55,'Subdoel-omschrijving'!$A$2:$B$146,2,FALSE)</f>
        <v>Faciliteren en organiseren van onafhankelijke clientondersteuning.</v>
      </c>
    </row>
    <row r="56" spans="1:10" x14ac:dyDescent="0.25">
      <c r="A56"/>
      <c r="B56" t="s">
        <v>89</v>
      </c>
      <c r="C56" s="29"/>
      <c r="D56" s="29">
        <v>2363</v>
      </c>
      <c r="I56" t="s">
        <v>375</v>
      </c>
      <c r="J56" t="str">
        <f>VLOOKUP(I56,'Subdoel-omschrijving'!$A$2:$B$146,2,FALSE)</f>
        <v>Ondersteuning om inwoners op een toegankelijke en laagdrempelige wijze  te leren om gaan met geld, schulden en administratie</v>
      </c>
    </row>
    <row r="57" spans="1:10" x14ac:dyDescent="0.25">
      <c r="A57" s="9" t="s">
        <v>58</v>
      </c>
      <c r="B57" s="9"/>
      <c r="C57" s="29">
        <v>45</v>
      </c>
      <c r="D57" s="29">
        <v>29529</v>
      </c>
      <c r="I57" s="42"/>
      <c r="J57" t="e">
        <f>VLOOKUP(I57,'Subdoel-omschrijving'!$A$2:$B$146,2,FALSE)</f>
        <v>#N/A</v>
      </c>
    </row>
    <row r="58" spans="1:10" x14ac:dyDescent="0.25">
      <c r="A58"/>
      <c r="B58" t="s">
        <v>60</v>
      </c>
      <c r="C58" s="29"/>
      <c r="D58" s="29">
        <v>15130</v>
      </c>
      <c r="I58" s="9" t="s">
        <v>100</v>
      </c>
      <c r="J58" t="str">
        <f>VLOOKUP(I58,'Subdoel-omschrijving'!$A$2:$B$146,2,FALSE)</f>
        <v>Buurtbemiddeling leert en helpt mensen om al in een vroeg stadium burengeschillen op te lossen. De aanpak extreme woonoverlast wordt ingezet als de bewoner(s) van een woning het woongenot van omwonenden structureel verstoort c.q. verstoren.</v>
      </c>
    </row>
    <row r="59" spans="1:10" x14ac:dyDescent="0.25">
      <c r="A59"/>
      <c r="B59" t="s">
        <v>69</v>
      </c>
      <c r="C59" s="29"/>
      <c r="D59" s="29">
        <v>32</v>
      </c>
      <c r="I59" s="9" t="s">
        <v>99</v>
      </c>
      <c r="J59" t="str">
        <f>VLOOKUP(I59,'Subdoel-omschrijving'!$A$2:$B$146,2,FALSE)</f>
        <v>Aanbieden van gespecialiseerd maatschappelijk werk met betrekking tot zwangerschap, adoptie, seksueel geweld en hulp aan tienerouders</v>
      </c>
    </row>
    <row r="60" spans="1:10" x14ac:dyDescent="0.25">
      <c r="A60"/>
      <c r="B60" t="s">
        <v>74</v>
      </c>
      <c r="C60" s="29"/>
      <c r="D60" s="29">
        <v>17</v>
      </c>
      <c r="I60" s="9" t="s">
        <v>98</v>
      </c>
      <c r="J60" t="str">
        <f>VLOOKUP(I60,'Subdoel-omschrijving'!$A$2:$B$146,2,FALSE)</f>
        <v>Bezorgen van  koelverse maaltijden aan (met name oudere) inwoners in de stad Utrecht, die niet (meer) in staat zijn zelf hun warme maaltijd te bereiden. Met deze voorziening kunnen ‘kwetsbare’ inwoners (langer) zelfstandig wonen.</v>
      </c>
    </row>
    <row r="61" spans="1:10" x14ac:dyDescent="0.25">
      <c r="A61"/>
      <c r="B61" t="s">
        <v>337</v>
      </c>
      <c r="C61" s="29"/>
      <c r="D61" s="29">
        <v>391</v>
      </c>
      <c r="I61" s="9" t="s">
        <v>114</v>
      </c>
      <c r="J61" t="str">
        <f>VLOOKUP(I61,'Subdoel-omschrijving'!$A$2:$B$146,2,FALSE)</f>
        <v>Het versterken van de zelfredzaamheid van kwetsbare Utrechters en het vergroten van hun zingeving. Deze voorzieningen dragen bij aan de bestrijding van sociaal isolement, verbetering van de (geestelijke) gezondheid en de toename van maatschappelijke participatie.</v>
      </c>
    </row>
    <row r="62" spans="1:10" x14ac:dyDescent="0.25">
      <c r="A62"/>
      <c r="B62" t="s">
        <v>68</v>
      </c>
      <c r="C62" s="29"/>
      <c r="D62" s="29">
        <v>1917</v>
      </c>
      <c r="I62" s="9" t="s">
        <v>159</v>
      </c>
      <c r="J62" t="str">
        <f>VLOOKUP(I62,'Subdoel-omschrijving'!$A$2:$B$146,2,FALSE)</f>
        <v>Uitvoering van de activiteiten Veilig Thuis voor 18+ (volwassenen)</v>
      </c>
    </row>
    <row r="63" spans="1:10" x14ac:dyDescent="0.25">
      <c r="A63"/>
      <c r="B63" t="s">
        <v>415</v>
      </c>
      <c r="C63" s="29"/>
      <c r="D63" s="29"/>
      <c r="I63" s="9" t="s">
        <v>89</v>
      </c>
      <c r="J63" t="str">
        <f>VLOOKUP(I63,'Subdoel-omschrijving'!$A$2:$B$146,2,FALSE)</f>
        <v>Voorkomen van huiselijk geweld bij alle slachtoffers. Bij ernstige dreiging en gevaar van huiselijk wordt een veilige situatie gecreëerd in de (crisis) opvang, onderduikaders, bij familie of via de informele netwerken. In alle gevallen is sprake van (groeps) begeleiding en/of (ambulante) hulpverlening al dan niet door de vrouwenopvang zelf.</v>
      </c>
    </row>
    <row r="64" spans="1:10" x14ac:dyDescent="0.25">
      <c r="A64"/>
      <c r="B64" t="s">
        <v>70</v>
      </c>
      <c r="C64" s="29"/>
      <c r="D64" s="29">
        <v>97</v>
      </c>
      <c r="I64" s="42"/>
      <c r="J64" t="e">
        <f>VLOOKUP(I64,'Subdoel-omschrijving'!$A$2:$B$146,2,FALSE)</f>
        <v>#N/A</v>
      </c>
    </row>
    <row r="65" spans="1:10" x14ac:dyDescent="0.25">
      <c r="A65"/>
      <c r="B65" t="s">
        <v>460</v>
      </c>
      <c r="C65" s="29"/>
      <c r="D65" s="29"/>
      <c r="I65" s="9" t="s">
        <v>91</v>
      </c>
      <c r="J65" t="str">
        <f>VLOOKUP(I65,'Subdoel-omschrijving'!$A$2:$B$146,2,FALSE)</f>
        <v xml:space="preserve">Het bieden van een duidelijke ingang, snel bieden van tijdelijke opvang en integrale hulpverlening, bijdrage aan herstel van daklozen, vergroten van de door- en uitstroom uit de maatschappelijke opvang. </v>
      </c>
    </row>
    <row r="66" spans="1:10" x14ac:dyDescent="0.25">
      <c r="A66"/>
      <c r="B66" t="s">
        <v>346</v>
      </c>
      <c r="C66" s="29"/>
      <c r="D66" s="29">
        <v>358</v>
      </c>
      <c r="I66" s="9" t="s">
        <v>114</v>
      </c>
      <c r="J66" t="str">
        <f>VLOOKUP(I66,'Subdoel-omschrijving'!$A$2:$B$146,2,FALSE)</f>
        <v>Het versterken van de zelfredzaamheid van kwetsbare Utrechters en het vergroten van hun zingeving. Deze voorzieningen dragen bij aan de bestrijding van sociaal isolement, verbetering van de (geestelijke) gezondheid en de toename van maatschappelijke participatie.</v>
      </c>
    </row>
    <row r="67" spans="1:10" x14ac:dyDescent="0.25">
      <c r="A67"/>
      <c r="B67" t="s">
        <v>340</v>
      </c>
      <c r="C67" s="29"/>
      <c r="D67" s="29">
        <v>443</v>
      </c>
      <c r="I67" s="42"/>
      <c r="J67" t="e">
        <f>VLOOKUP(I67,'Subdoel-omschrijving'!$A$2:$B$146,2,FALSE)</f>
        <v>#N/A</v>
      </c>
    </row>
    <row r="68" spans="1:10" x14ac:dyDescent="0.25">
      <c r="A68"/>
      <c r="B68" t="s">
        <v>462</v>
      </c>
      <c r="C68" s="29"/>
      <c r="D68" s="29"/>
      <c r="I68" s="9" t="s">
        <v>92</v>
      </c>
      <c r="J68" t="str">
        <f>VLOOKUP(I68,'Subdoel-omschrijving'!$A$2:$B$146,2,FALSE)</f>
        <v>Regeliere ondersteuning van vluchtelingen, het continueren van de noodopvang voor (uitgeprocedeeerde) asielzoekers en het steunpunt Perspectief voor ex-AMA's (voormalig alleenstaande minderjarige asielzoekers).</v>
      </c>
    </row>
    <row r="69" spans="1:10" x14ac:dyDescent="0.25">
      <c r="A69"/>
      <c r="B69" t="s">
        <v>416</v>
      </c>
      <c r="C69" s="29"/>
      <c r="D69" s="29"/>
      <c r="I69" s="41"/>
      <c r="J69" t="e">
        <f>VLOOKUP(I69,'Subdoel-omschrijving'!$A$2:$B$146,2,FALSE)</f>
        <v>#N/A</v>
      </c>
    </row>
    <row r="70" spans="1:10" x14ac:dyDescent="0.25">
      <c r="A70"/>
      <c r="B70" t="s">
        <v>419</v>
      </c>
      <c r="C70" s="29"/>
      <c r="D70" s="29"/>
      <c r="I70" s="42"/>
      <c r="J70" t="e">
        <f>VLOOKUP(I70,'Subdoel-omschrijving'!$A$2:$B$146,2,FALSE)</f>
        <v>#N/A</v>
      </c>
    </row>
    <row r="71" spans="1:10" x14ac:dyDescent="0.25">
      <c r="A71"/>
      <c r="B71" t="s">
        <v>348</v>
      </c>
      <c r="C71" s="29">
        <v>45</v>
      </c>
      <c r="D71" s="29">
        <v>1244</v>
      </c>
      <c r="I71" s="9" t="s">
        <v>82</v>
      </c>
      <c r="J71" t="str">
        <f>VLOOKUP(I71,'Subdoel-omschrijving'!$A$2:$B$146,2,FALSE)</f>
        <v>Amateurkunsteducatie, vrije cursusaanbod in de stad</v>
      </c>
    </row>
    <row r="72" spans="1:10" x14ac:dyDescent="0.25">
      <c r="A72"/>
      <c r="B72" t="s">
        <v>341</v>
      </c>
      <c r="C72" s="29"/>
      <c r="D72" s="29">
        <v>654</v>
      </c>
      <c r="I72" s="9" t="s">
        <v>69</v>
      </c>
      <c r="J72" t="str">
        <f>VLOOKUP(I72,'Subdoel-omschrijving'!$A$2:$B$146,2,FALSE)</f>
        <v>Vredeseducatie</v>
      </c>
    </row>
    <row r="73" spans="1:10" x14ac:dyDescent="0.25">
      <c r="A73"/>
      <c r="B73" t="s">
        <v>63</v>
      </c>
      <c r="C73" s="29"/>
      <c r="D73" s="29">
        <v>227</v>
      </c>
      <c r="I73" s="9" t="s">
        <v>68</v>
      </c>
      <c r="J73" t="str">
        <f>VLOOKUP(I73,'Subdoel-omschrijving'!$A$2:$B$146,2,FALSE)</f>
        <v xml:space="preserve">Kinderen in het primair- en voortgezet onderwijs in contact brengen met een breed aanbod van kunst en cultuur in en rondom de school. </v>
      </c>
    </row>
    <row r="74" spans="1:10" x14ac:dyDescent="0.25">
      <c r="A74"/>
      <c r="B74" t="s">
        <v>392</v>
      </c>
      <c r="C74" s="29"/>
      <c r="D74" s="29">
        <v>1400</v>
      </c>
      <c r="I74" t="s">
        <v>346</v>
      </c>
      <c r="J74" t="str">
        <f>VLOOKUP(I74,'Subdoel-omschrijving'!$A$2:$B$146,2,FALSE)</f>
        <v>Verlaging werkdruk leraren</v>
      </c>
    </row>
    <row r="75" spans="1:10" x14ac:dyDescent="0.25">
      <c r="A75"/>
      <c r="B75" t="s">
        <v>393</v>
      </c>
      <c r="C75" s="29"/>
      <c r="D75" s="29">
        <v>944</v>
      </c>
      <c r="I75" t="s">
        <v>340</v>
      </c>
      <c r="J75" t="str">
        <f>VLOOKUP(I75,'Subdoel-omschrijving'!$A$2:$B$146,2,FALSE)</f>
        <v>Coördinatie van het onderdeel 0-4 jaar binnen zorgplatform en bieden van ambulante begeleiding gericht op een vloeiende overgang van kinderen van voorschoolse voorziening naar het primair (speciaal) onderwijs</v>
      </c>
    </row>
    <row r="76" spans="1:10" x14ac:dyDescent="0.25">
      <c r="A76"/>
      <c r="B76" t="s">
        <v>154</v>
      </c>
      <c r="C76" s="29"/>
      <c r="D76" s="29"/>
      <c r="I76" s="9" t="s">
        <v>63</v>
      </c>
      <c r="J76" t="str">
        <f>VLOOKUP(I76,'Subdoel-omschrijving'!$A$2:$B$146,2,FALSE)</f>
        <v>Het realiseren van de beoogde effecten conform de Beleidsregel Onderwijs Utrecht, Goed onderwijs voor elk kind, binnen het thema Schoolloopbaan 12-23.</v>
      </c>
    </row>
    <row r="77" spans="1:10" x14ac:dyDescent="0.25">
      <c r="A77"/>
      <c r="B77" t="s">
        <v>83</v>
      </c>
      <c r="C77" s="29"/>
      <c r="D77" s="29">
        <v>364</v>
      </c>
      <c r="I77" s="9" t="s">
        <v>81</v>
      </c>
      <c r="J77" t="e">
        <f>VLOOKUP(I77,'Subdoel-omschrijving'!$A$2:$B$146,2,FALSE)</f>
        <v>#N/A</v>
      </c>
    </row>
    <row r="78" spans="1:10" x14ac:dyDescent="0.25">
      <c r="A78"/>
      <c r="B78" t="s">
        <v>334</v>
      </c>
      <c r="C78" s="29"/>
      <c r="D78" s="29">
        <v>1466</v>
      </c>
      <c r="I78" s="9" t="s">
        <v>182</v>
      </c>
      <c r="J78" t="str">
        <f>VLOOKUP(I78,'Subdoel-omschrijving'!$A$2:$B$146,2,FALSE)</f>
        <v>Het verbeteren van het taalniveau</v>
      </c>
    </row>
    <row r="79" spans="1:10" x14ac:dyDescent="0.25">
      <c r="A79"/>
      <c r="B79" t="s">
        <v>335</v>
      </c>
      <c r="C79" s="29"/>
      <c r="D79" s="29">
        <v>760</v>
      </c>
      <c r="I79" s="9" t="s">
        <v>184</v>
      </c>
      <c r="J79" t="str">
        <f>VLOOKUP(I79,'Subdoel-omschrijving'!$A$2:$B$146,2,FALSE)</f>
        <v>Taal onderwijs voor nieuwkomers van 12 t/m 18 jaar.</v>
      </c>
    </row>
    <row r="80" spans="1:10" x14ac:dyDescent="0.25">
      <c r="A80"/>
      <c r="B80" t="s">
        <v>79</v>
      </c>
      <c r="C80" s="29"/>
      <c r="D80" s="29"/>
      <c r="I80" t="s">
        <v>333</v>
      </c>
      <c r="J80" t="str">
        <f>VLOOKUP(I80,'Subdoel-omschrijving'!$A$2:$B$146,2,FALSE)</f>
        <v>Het realiseren van de beoogde effecten conform Goed onderwijs voor elk kind, binnen het thema Cognitie 0-12. Dit door middel van de voorziening de Taalschool waar nieuwkomers (leerlingen in het PO) de Nederlandse taal leren zodat zij na ca. 1½ jaar Taalschool bij uitstroom naar het reguliere onderwijs Nederlands spreken, lezen en schrijven – passend bij het vastgestelde uitstroomniveau.</v>
      </c>
    </row>
    <row r="81" spans="1:10" x14ac:dyDescent="0.25">
      <c r="A81"/>
      <c r="B81" t="s">
        <v>84</v>
      </c>
      <c r="C81" s="29"/>
      <c r="D81" s="29"/>
      <c r="I81" t="s">
        <v>334</v>
      </c>
      <c r="J81" t="str">
        <f>VLOOKUP(I81,'Subdoel-omschrijving'!$A$2:$B$146,2,FALSE)</f>
        <v>Combinatiefuncties onderwijs, activiteiten brede talentontwikkeling en programma Brede Scholen</v>
      </c>
    </row>
    <row r="82" spans="1:10" x14ac:dyDescent="0.25">
      <c r="A82"/>
      <c r="B82" t="s">
        <v>152</v>
      </c>
      <c r="C82" s="29"/>
      <c r="D82" s="29"/>
      <c r="I82" s="9" t="s">
        <v>79</v>
      </c>
      <c r="J82" t="str">
        <f>VLOOKUP(I82,'Subdoel-omschrijving'!$A$2:$B$146,2,FALSE)</f>
        <v xml:space="preserve">Het subsidieplafondvoor de transitieregeling voorschoolse educatie  </v>
      </c>
    </row>
    <row r="83" spans="1:10" x14ac:dyDescent="0.25">
      <c r="A83"/>
      <c r="B83" t="s">
        <v>187</v>
      </c>
      <c r="C83" s="29"/>
      <c r="D83" s="29"/>
      <c r="I83" s="9" t="s">
        <v>160</v>
      </c>
      <c r="J83" t="str">
        <f>VLOOKUP(I83,'Subdoel-omschrijving'!$A$2:$B$146,2,FALSE)</f>
        <v>De startpositie van jonge kinderen verbeteren die het risico lopen op een achterstand in (taal)ontwikkeling door middel van de uitvoering van buitenschoolse opvang plus,</v>
      </c>
    </row>
    <row r="84" spans="1:10" x14ac:dyDescent="0.25">
      <c r="A84"/>
      <c r="B84" t="s">
        <v>80</v>
      </c>
      <c r="C84" s="29"/>
      <c r="D84" s="29"/>
      <c r="I84" s="9" t="s">
        <v>84</v>
      </c>
      <c r="J84" t="str">
        <f>VLOOKUP(I84,'Subdoel-omschrijving'!$A$2:$B$146,2,FALSE)</f>
        <v>De startpositie van jonge kinderen verbeteren die het risico lopen op een achterstand in (taal)ontwikkeling door middel van o.a. Voorschoolse Educatie.</v>
      </c>
    </row>
    <row r="85" spans="1:10" x14ac:dyDescent="0.25">
      <c r="A85"/>
      <c r="B85" t="s">
        <v>62</v>
      </c>
      <c r="C85" s="29"/>
      <c r="D85" s="29">
        <v>3800</v>
      </c>
      <c r="I85" s="9" t="s">
        <v>152</v>
      </c>
      <c r="J85" t="str">
        <f>VLOOKUP(I85,'Subdoel-omschrijving'!$A$2:$B$146,2,FALSE)</f>
        <v>De startpositie van jonge kinderen verbeteren die het risico lopen op een achterstand in (taal)ontwikkeling door middel van de uitvoering van voorschoolse educatie plus.</v>
      </c>
    </row>
    <row r="86" spans="1:10" x14ac:dyDescent="0.25">
      <c r="A86"/>
      <c r="B86" t="s">
        <v>376</v>
      </c>
      <c r="C86" s="29"/>
      <c r="D86" s="29"/>
      <c r="I86" s="9" t="s">
        <v>80</v>
      </c>
      <c r="J86" t="str">
        <f>VLOOKUP(I86,'Subdoel-omschrijving'!$A$2:$B$146,2,FALSE)</f>
        <v>Resultaat Verkeersveiligheid PO  groep 7/8 afsluiten met theoretisch en praktisch  examen</v>
      </c>
    </row>
    <row r="87" spans="1:10" x14ac:dyDescent="0.25">
      <c r="A87"/>
      <c r="B87" t="s">
        <v>423</v>
      </c>
      <c r="C87" s="29"/>
      <c r="D87" s="29"/>
      <c r="I87" s="9" t="s">
        <v>62</v>
      </c>
      <c r="J87" t="str">
        <f>VLOOKUP(I87,'Subdoel-omschrijving'!$A$2:$B$146,2,FALSE)</f>
        <v>Het realiseren van de beoogde effecten conform Goed onderwijs voor elk kind, binnen het thema Cognitie 0-12. Dit door middel van de inzet van Vroegschoolse educatie, Professionalisering van professionals op de vroegschool, Ouderbetrokkenheid op de vroegschool, Schakelen gr. 3, 4, Leertijduitbreiding (LTU), Brede School Academie (BSA), Zomerschool/taalstimulering in de vakantie perioden en taalactiviteiten.</v>
      </c>
    </row>
    <row r="88" spans="1:10" x14ac:dyDescent="0.25">
      <c r="A88"/>
      <c r="B88" t="s">
        <v>186</v>
      </c>
      <c r="C88" s="29"/>
      <c r="D88" s="29"/>
      <c r="I88" t="s">
        <v>376</v>
      </c>
      <c r="J88" t="str">
        <f>VLOOKUP(I88,'Subdoel-omschrijving'!$A$2:$B$146,2,FALSE)</f>
        <v>De subsidie is tijdelijk beschikbaar voor 2021 en 2022 met als doel het borgen van activiteiten voor hogere taalprestaties en bredere maatschappelijke ontwikkeling in het onderwijsaanbod. Voor leerlingen met een taalachterstand en talentvolle leerlingen die onderpresteren op taal in het primair onderwijs en de onderbouw van het voortgezet onderwijs.</v>
      </c>
    </row>
    <row r="89" spans="1:10" x14ac:dyDescent="0.25">
      <c r="A89"/>
      <c r="B89" t="s">
        <v>344</v>
      </c>
      <c r="C89" s="29"/>
      <c r="D89" s="29">
        <v>285</v>
      </c>
      <c r="I89" s="42"/>
      <c r="J89" t="e">
        <f>VLOOKUP(I89,'Subdoel-omschrijving'!$A$2:$B$146,2,FALSE)</f>
        <v>#N/A</v>
      </c>
    </row>
    <row r="90" spans="1:10" x14ac:dyDescent="0.25">
      <c r="A90" s="9" t="s">
        <v>55</v>
      </c>
      <c r="B90" s="9"/>
      <c r="C90" s="29"/>
      <c r="D90" s="29">
        <v>40</v>
      </c>
      <c r="I90" s="9" t="s">
        <v>74</v>
      </c>
      <c r="J90" t="str">
        <f>VLOOKUP(I90,'Subdoel-omschrijving'!$A$2:$B$146,2,FALSE)</f>
        <v>Vredeseducatie en Homo-emancipatie LHTB</v>
      </c>
    </row>
    <row r="91" spans="1:10" x14ac:dyDescent="0.25">
      <c r="A91"/>
      <c r="B91" t="s">
        <v>129</v>
      </c>
      <c r="C91" s="29"/>
      <c r="D91" s="29">
        <v>40</v>
      </c>
      <c r="I91" t="s">
        <v>337</v>
      </c>
      <c r="J91" t="str">
        <f>VLOOKUP(I91,'Subdoel-omschrijving'!$A$2:$B$146,2,FALSE)</f>
        <v>Inzet van een combinatiefunctionaris die zorg draagt voor de organisatie van activiteiten in lijn met de visie Brede School VO, zodat leerlingen deelnemen aan talentontwikkelingsactiviteiten op het gebied van bijv. sport, kunst en cultuur.</v>
      </c>
    </row>
    <row r="92" spans="1:10" x14ac:dyDescent="0.25">
      <c r="A92"/>
      <c r="B92" t="s">
        <v>57</v>
      </c>
      <c r="C92" s="29"/>
      <c r="D92" s="29"/>
      <c r="I92" s="9" t="s">
        <v>70</v>
      </c>
      <c r="J92" t="str">
        <f>VLOOKUP(I92,'Subdoel-omschrijving'!$A$2:$B$146,2,FALSE)</f>
        <v>Het realiseren van de beoogde effecten conform Goed onderwijs voor elk kind, binnen het thema Cognitie 12-23. Dit door middel van de voorziening de ISK waar nieuwkomers (leerlingen in het VO) de Nederlandse taal leren zodat zij na onderwijs te hebben ontvangen op het ISK kunnen uitstromen naar het reguliere onderwijs op het niveau naar vermogen.</v>
      </c>
    </row>
    <row r="93" spans="1:10" x14ac:dyDescent="0.25">
      <c r="A93"/>
      <c r="B93" t="s">
        <v>469</v>
      </c>
      <c r="C93" s="29"/>
      <c r="D93" s="29"/>
      <c r="I93" t="s">
        <v>348</v>
      </c>
      <c r="J93" t="str">
        <f>VLOOKUP(I93,'Subdoel-omschrijving'!$A$2:$B$146,2,FALSE)</f>
        <v xml:space="preserve">Het geven van een impuls aan de kwaliteit van het onderwijs en het stimuleren van onderwijsinnovatie in Utrecht. </v>
      </c>
    </row>
    <row r="94" spans="1:10" x14ac:dyDescent="0.25">
      <c r="A94"/>
      <c r="B94" t="s">
        <v>429</v>
      </c>
      <c r="C94" s="29"/>
      <c r="D94" s="29"/>
      <c r="I94" t="s">
        <v>341</v>
      </c>
      <c r="J94" t="str">
        <f>VLOOKUP(I94,'Subdoel-omschrijving'!$A$2:$B$146,2,FALSE)</f>
        <v>Voorziening waar overbelaste jongeren met meervoudige problematiek die dreigen uit te vallen op school worden versterkt in hun gedragsrepertoire en duurzaam teruggeleid naar de school van herkomst, of doorgeleid naar een andere passende school, of naar de arbeidsmarkt.</v>
      </c>
    </row>
    <row r="95" spans="1:10" x14ac:dyDescent="0.25">
      <c r="A95" s="9" t="s">
        <v>28</v>
      </c>
      <c r="B95" s="9"/>
      <c r="C95" s="29">
        <v>12139</v>
      </c>
      <c r="D95" s="29">
        <v>13255</v>
      </c>
      <c r="I95" s="9" t="s">
        <v>185</v>
      </c>
      <c r="J95" t="str">
        <f>VLOOKUP(I95,'Subdoel-omschrijving'!$A$2:$B$146,2,FALSE)</f>
        <v>Hulp aan en ondersteuning van jongeren in het voortgezet onderwijs die een aanzienlijk risico lopen om voortijdig school te verlaten</v>
      </c>
    </row>
    <row r="96" spans="1:10" x14ac:dyDescent="0.25">
      <c r="A96"/>
      <c r="B96" t="s">
        <v>349</v>
      </c>
      <c r="C96" s="29"/>
      <c r="D96" s="29"/>
      <c r="I96" s="9" t="s">
        <v>75</v>
      </c>
      <c r="J96" t="str">
        <f>VLOOKUP(I96,'Subdoel-omschrijving'!$A$2:$B$146,2,FALSE)</f>
        <v xml:space="preserve">Regionale meld- en coördinatie voortijdig schoolverlaten </v>
      </c>
    </row>
    <row r="97" spans="1:10" x14ac:dyDescent="0.25">
      <c r="A97"/>
      <c r="B97" t="s">
        <v>39</v>
      </c>
      <c r="C97" s="29"/>
      <c r="D97" s="29"/>
      <c r="I97" s="9" t="s">
        <v>78</v>
      </c>
      <c r="J97" t="e">
        <f>VLOOKUP(I97,'Subdoel-omschrijving'!$A$2:$B$146,2,FALSE)</f>
        <v>#N/A</v>
      </c>
    </row>
    <row r="98" spans="1:10" x14ac:dyDescent="0.25">
      <c r="A98"/>
      <c r="B98" t="s">
        <v>52</v>
      </c>
      <c r="C98" s="29">
        <v>241</v>
      </c>
      <c r="D98" s="29">
        <v>141</v>
      </c>
      <c r="I98" s="9" t="s">
        <v>154</v>
      </c>
      <c r="J98" t="str">
        <f>VLOOKUP(I98,'Subdoel-omschrijving'!$A$2:$B$146,2,FALSE)</f>
        <v>Het realiseren van de ambitie om het Utrechtse MBO te versterken</v>
      </c>
    </row>
    <row r="99" spans="1:10" x14ac:dyDescent="0.25">
      <c r="A99"/>
      <c r="B99" t="s">
        <v>111</v>
      </c>
      <c r="C99" s="29"/>
      <c r="D99" s="29">
        <v>2386</v>
      </c>
      <c r="I99" t="s">
        <v>335</v>
      </c>
      <c r="J99" t="str">
        <f>VLOOKUP(I99,'Subdoel-omschrijving'!$A$2:$B$146,2,FALSE)</f>
        <v xml:space="preserve">Activiteiten voor brede talentontwikkeling in het voortgezet onderwijs. </v>
      </c>
    </row>
    <row r="100" spans="1:10" x14ac:dyDescent="0.25">
      <c r="A100"/>
      <c r="B100" t="s">
        <v>106</v>
      </c>
      <c r="C100" s="29">
        <v>53</v>
      </c>
      <c r="D100" s="29">
        <v>969</v>
      </c>
      <c r="I100" s="9" t="s">
        <v>187</v>
      </c>
      <c r="J100" t="str">
        <f>VLOOKUP(I100,'Subdoel-omschrijving'!$A$2:$B$146,2,FALSE)</f>
        <v xml:space="preserve">Activiteiten die bijdragen aan de doelstellingen van het plan van aanpak voor het terugdringen van het lerarentekort, Utrecht Leert! </v>
      </c>
    </row>
    <row r="101" spans="1:10" x14ac:dyDescent="0.25">
      <c r="A101"/>
      <c r="B101" t="s">
        <v>166</v>
      </c>
      <c r="C101" s="29"/>
      <c r="D101" s="29">
        <v>105</v>
      </c>
      <c r="I101" s="9" t="s">
        <v>186</v>
      </c>
      <c r="J101" t="str">
        <f>VLOOKUP(I101,'Subdoel-omschrijving'!$A$2:$B$146,2,FALSE)</f>
        <v>Schoolverzuim en -uitval terugdringen waardoor leerlingen de kans krijgen hun schoolloopbaan zo soepel mogelijk te doorlopen en daarmee het perspectief op het behalen van een startkwalificatie vergroten.</v>
      </c>
    </row>
    <row r="102" spans="1:10" x14ac:dyDescent="0.25">
      <c r="A102"/>
      <c r="B102" t="s">
        <v>191</v>
      </c>
      <c r="C102" s="29"/>
      <c r="D102" s="29">
        <v>453</v>
      </c>
      <c r="I102" t="s">
        <v>344</v>
      </c>
      <c r="J102" t="str">
        <f>VLOOKUP(I102,'Subdoel-omschrijving'!$A$2:$B$146,2,FALSE)</f>
        <v>Schoolverzuim en -uitval terugdringen waardoor leerlingen de kans krijgen hun schoolloopbaan zo soepel mogelijk te doorlopen en daarmee het perspectief op het behalen van een startkwalificatie vergroten.</v>
      </c>
    </row>
    <row r="103" spans="1:10" x14ac:dyDescent="0.25">
      <c r="A103"/>
      <c r="B103" t="s">
        <v>434</v>
      </c>
      <c r="C103" s="29"/>
      <c r="D103" s="29"/>
      <c r="I103" s="42"/>
      <c r="J103" t="e">
        <f>VLOOKUP(I103,'Subdoel-omschrijving'!$A$2:$B$146,2,FALSE)</f>
        <v>#N/A</v>
      </c>
    </row>
    <row r="104" spans="1:10" x14ac:dyDescent="0.25">
      <c r="A104"/>
      <c r="B104" t="s">
        <v>44</v>
      </c>
      <c r="C104" s="29"/>
      <c r="D104" s="29"/>
      <c r="I104" s="9" t="s">
        <v>60</v>
      </c>
      <c r="J104" t="str">
        <f>VLOOKUP(I104,'Subdoel-omschrijving'!$A$2:$B$146,2,FALSE)</f>
        <v>De Bibliotheek Utrecht laagdrempelig bereikbaar, toegankelijk en aantrekkelijk houden.</v>
      </c>
    </row>
    <row r="105" spans="1:10" x14ac:dyDescent="0.25">
      <c r="A105"/>
      <c r="B105" t="s">
        <v>45</v>
      </c>
      <c r="C105" s="29">
        <v>74</v>
      </c>
      <c r="D105" s="29"/>
      <c r="I105" s="41"/>
      <c r="J105" t="e">
        <f>VLOOKUP(I105,'Subdoel-omschrijving'!$A$2:$B$146,2,FALSE)</f>
        <v>#N/A</v>
      </c>
    </row>
    <row r="106" spans="1:10" x14ac:dyDescent="0.25">
      <c r="A106"/>
      <c r="B106" t="s">
        <v>46</v>
      </c>
      <c r="C106" s="29"/>
      <c r="D106" s="29"/>
      <c r="I106" s="42"/>
      <c r="J106" t="e">
        <f>VLOOKUP(I106,'Subdoel-omschrijving'!$A$2:$B$146,2,FALSE)</f>
        <v>#N/A</v>
      </c>
    </row>
    <row r="107" spans="1:10" x14ac:dyDescent="0.25">
      <c r="A107"/>
      <c r="B107" t="s">
        <v>47</v>
      </c>
      <c r="C107" s="29"/>
      <c r="D107" s="29"/>
      <c r="I107" s="9" t="s">
        <v>57</v>
      </c>
      <c r="J107" t="str">
        <f>VLOOKUP(I107,'Subdoel-omschrijving'!$A$2:$B$146,2,FALSE)</f>
        <v>Voorkomen wateroverlast</v>
      </c>
    </row>
    <row r="108" spans="1:10" x14ac:dyDescent="0.25">
      <c r="A108"/>
      <c r="B108" t="s">
        <v>201</v>
      </c>
      <c r="C108" s="29"/>
      <c r="D108" s="29"/>
      <c r="I108" s="42"/>
      <c r="J108" t="e">
        <f>VLOOKUP(I108,'Subdoel-omschrijving'!$A$2:$B$146,2,FALSE)</f>
        <v>#N/A</v>
      </c>
    </row>
    <row r="109" spans="1:10" x14ac:dyDescent="0.25">
      <c r="A109"/>
      <c r="B109" t="s">
        <v>194</v>
      </c>
      <c r="C109" s="29">
        <v>55</v>
      </c>
      <c r="D109" s="29"/>
      <c r="I109" s="9" t="s">
        <v>129</v>
      </c>
      <c r="J109" t="str">
        <f>VLOOKUP(I109,'Subdoel-omschrijving'!$A$2:$B$146,2,FALSE)</f>
        <v>Bijdrage aan exploitatie dierenweides</v>
      </c>
    </row>
    <row r="110" spans="1:10" x14ac:dyDescent="0.25">
      <c r="A110"/>
      <c r="B110" t="s">
        <v>171</v>
      </c>
      <c r="C110" s="29">
        <v>114</v>
      </c>
      <c r="D110" s="29"/>
      <c r="I110" s="41"/>
      <c r="J110" t="e">
        <f>VLOOKUP(I110,'Subdoel-omschrijving'!$A$2:$B$146,2,FALSE)</f>
        <v>#N/A</v>
      </c>
    </row>
    <row r="111" spans="1:10" x14ac:dyDescent="0.25">
      <c r="A111"/>
      <c r="B111" t="s">
        <v>168</v>
      </c>
      <c r="C111" s="29">
        <v>59</v>
      </c>
      <c r="D111" s="29"/>
      <c r="I111" s="42"/>
      <c r="J111" t="e">
        <f>VLOOKUP(I111,'Subdoel-omschrijving'!$A$2:$B$146,2,FALSE)</f>
        <v>#N/A</v>
      </c>
    </row>
    <row r="112" spans="1:10" x14ac:dyDescent="0.25">
      <c r="A112"/>
      <c r="B112" t="s">
        <v>431</v>
      </c>
      <c r="C112" s="29"/>
      <c r="D112" s="29"/>
      <c r="I112" t="s">
        <v>349</v>
      </c>
      <c r="J112" t="str">
        <f>VLOOKUP(I112,'Subdoel-omschrijving'!$A$2:$B$146,2,FALSE)</f>
        <v>Accommodaties  maatschappelijke activiteiten: driehoeksoverleg</v>
      </c>
    </row>
    <row r="113" spans="1:10" x14ac:dyDescent="0.25">
      <c r="A113"/>
      <c r="B113" t="s">
        <v>35</v>
      </c>
      <c r="C113" s="29"/>
      <c r="D113" s="29">
        <v>528</v>
      </c>
      <c r="I113" s="9" t="s">
        <v>188</v>
      </c>
      <c r="J113" t="str">
        <f>VLOOKUP(I113,'Subdoel-omschrijving'!$A$2:$B$146,2,FALSE)</f>
        <v xml:space="preserve">Faciliteren van accommodaties voor maatschappelijke activiteiten.  Uitgangspunten zijn een efficiënt gebruik en optimale toegankelijkheid. </v>
      </c>
    </row>
    <row r="114" spans="1:10" x14ac:dyDescent="0.25">
      <c r="A114"/>
      <c r="B114" t="s">
        <v>193</v>
      </c>
      <c r="C114" s="29"/>
      <c r="D114" s="29"/>
      <c r="I114" s="42"/>
      <c r="J114" t="e">
        <f>VLOOKUP(I114,'Subdoel-omschrijving'!$A$2:$B$146,2,FALSE)</f>
        <v>#N/A</v>
      </c>
    </row>
    <row r="115" spans="1:10" x14ac:dyDescent="0.25">
      <c r="A115"/>
      <c r="B115" t="s">
        <v>355</v>
      </c>
      <c r="C115" s="29"/>
      <c r="D115" s="29">
        <v>1027</v>
      </c>
      <c r="I115" s="9" t="s">
        <v>111</v>
      </c>
      <c r="J115" t="str">
        <f>VLOOKUP(I115,'Subdoel-omschrijving'!$A$2:$B$146,2,FALSE)</f>
        <v>Technisch en sociaal beheer en onderhoud voor beheerde speeltuinen die maximaal ondersteunend zijn voor die initiatieven en qua openheid, sfeer, en functionaliteit aansluiten bij wat bewoners willen, waardoor buurten levendiger en leefbaarder worden.</v>
      </c>
    </row>
    <row r="116" spans="1:10" x14ac:dyDescent="0.25">
      <c r="A116"/>
      <c r="B116" t="s">
        <v>170</v>
      </c>
      <c r="C116" s="29"/>
      <c r="D116" s="29">
        <v>446</v>
      </c>
      <c r="I116" s="9" t="s">
        <v>106</v>
      </c>
      <c r="J116" t="str">
        <f>VLOOKUP(I116,'Subdoel-omschrijving'!$A$2:$B$146,2,FALSE)</f>
        <v>Faciliteren en organiseren van belangenbehartiging en informatie en advies</v>
      </c>
    </row>
    <row r="117" spans="1:10" x14ac:dyDescent="0.25">
      <c r="A117"/>
      <c r="B117" t="s">
        <v>352</v>
      </c>
      <c r="C117" s="29"/>
      <c r="D117" s="29"/>
      <c r="I117" s="9" t="s">
        <v>191</v>
      </c>
      <c r="J117" t="str">
        <f>VLOOKUP(I117,'Subdoel-omschrijving'!$A$2:$B$146,2,FALSE)</f>
        <v>Brugfunctie: Geven van voorlichting over en zichtbaar maken van diversiteit.</v>
      </c>
    </row>
    <row r="118" spans="1:10" x14ac:dyDescent="0.25">
      <c r="A118"/>
      <c r="B118" t="s">
        <v>200</v>
      </c>
      <c r="C118" s="29"/>
      <c r="D118" s="29"/>
      <c r="I118" s="9" t="s">
        <v>49</v>
      </c>
      <c r="J118" t="str">
        <f>VLOOKUP(I118,'Subdoel-omschrijving'!$A$2:$B$146,2,FALSE)</f>
        <v>Versterken van wijkgerichte informatievoorziening door informatiepunten in de wijk en versterken van buurtnetwerken</v>
      </c>
    </row>
    <row r="119" spans="1:10" x14ac:dyDescent="0.25">
      <c r="A119"/>
      <c r="B119" t="s">
        <v>202</v>
      </c>
      <c r="C119" s="29"/>
      <c r="D119" s="29">
        <v>218</v>
      </c>
      <c r="I119" t="s">
        <v>351</v>
      </c>
      <c r="J119" t="str">
        <f>VLOOKUP(I119,'Subdoel-omschrijving'!$A$2:$B$146,2,FALSE)</f>
        <v>Faciliteren, ondersteunen en organiseren van informele zorg inclusief mantelzorgondersteuning</v>
      </c>
    </row>
    <row r="120" spans="1:10" x14ac:dyDescent="0.25">
      <c r="A120"/>
      <c r="B120" t="s">
        <v>110</v>
      </c>
      <c r="C120" s="29">
        <v>7828</v>
      </c>
      <c r="D120" s="29">
        <v>0</v>
      </c>
      <c r="I120" s="9" t="s">
        <v>35</v>
      </c>
      <c r="J120" t="str">
        <f>VLOOKUP(I120,'Subdoel-omschrijving'!$A$2:$B$146,2,FALSE)</f>
        <v>Activeren van jeugdigen en bieden van mogelijkheden tot optimale ontwikkeling</v>
      </c>
    </row>
    <row r="121" spans="1:10" x14ac:dyDescent="0.25">
      <c r="A121"/>
      <c r="B121" t="s">
        <v>167</v>
      </c>
      <c r="C121" s="29"/>
      <c r="D121" s="29">
        <v>259</v>
      </c>
      <c r="I121" t="s">
        <v>355</v>
      </c>
      <c r="J121" t="str">
        <f>VLOOKUP(I121,'Subdoel-omschrijving'!$A$2:$B$146,2,FALSE)</f>
        <v>Verbeteren van taalniveau en andere basisvaardigheden</v>
      </c>
    </row>
    <row r="122" spans="1:10" x14ac:dyDescent="0.25">
      <c r="A122"/>
      <c r="B122" t="s">
        <v>37</v>
      </c>
      <c r="C122" s="29">
        <v>3411</v>
      </c>
      <c r="D122" s="29"/>
      <c r="I122" s="9" t="s">
        <v>163</v>
      </c>
      <c r="J122" t="str">
        <f>VLOOKUP(I122,'Subdoel-omschrijving'!$A$2:$B$146,2,FALSE)</f>
        <v>Maatschappelijke Diensttijd (MDT) is een persoonlijk opleidings- / ontwikkelingstraject voor jongeren waarbij iets doen voor een ander centraal staat</v>
      </c>
    </row>
    <row r="123" spans="1:10" x14ac:dyDescent="0.25">
      <c r="A123"/>
      <c r="B123" t="s">
        <v>31</v>
      </c>
      <c r="C123" s="29">
        <v>253</v>
      </c>
      <c r="D123" s="29"/>
      <c r="I123" t="s">
        <v>352</v>
      </c>
      <c r="J123" t="str">
        <f>VLOOKUP(I123,'Subdoel-omschrijving'!$A$2:$B$146,2,FALSE)</f>
        <v xml:space="preserve">Advies, informatie en andere ondersteuning bieden aan mantelzorgers. </v>
      </c>
    </row>
    <row r="124" spans="1:10" x14ac:dyDescent="0.25">
      <c r="A124"/>
      <c r="B124" t="s">
        <v>350</v>
      </c>
      <c r="C124" s="29"/>
      <c r="D124" s="29">
        <v>191</v>
      </c>
      <c r="I124" t="s">
        <v>200</v>
      </c>
      <c r="J124" t="str">
        <f>VLOOKUP(I124,'Subdoel-omschrijving'!$A$2:$B$146,2,FALSE)</f>
        <v xml:space="preserve">Stimuleren en faciliteren van vrijwilligerswerk in de stad in alle maatschappelijke sectoren.  </v>
      </c>
    </row>
    <row r="125" spans="1:10" x14ac:dyDescent="0.25">
      <c r="A125"/>
      <c r="B125" t="s">
        <v>182</v>
      </c>
      <c r="C125" s="29"/>
      <c r="D125" s="29"/>
      <c r="I125" s="9" t="s">
        <v>202</v>
      </c>
      <c r="J125" t="str">
        <f>VLOOKUP(I125,'Subdoel-omschrijving'!$A$2:$B$146,2,FALSE)</f>
        <v>Hoger opgeleide nieuwkomers zonder inburgeringsplicht krijgen met deze subsidie de mogelijkheid om de Nederlandse taal te leren en waar mogelijk een Staatsexamen NT2 te behalen</v>
      </c>
    </row>
    <row r="126" spans="1:10" x14ac:dyDescent="0.25">
      <c r="A126"/>
      <c r="B126" t="s">
        <v>401</v>
      </c>
      <c r="C126" s="29">
        <v>51</v>
      </c>
      <c r="D126" s="29">
        <v>0</v>
      </c>
      <c r="I126" s="9" t="s">
        <v>110</v>
      </c>
      <c r="J126" t="str">
        <f>VLOOKUP(I126,'Subdoel-omschrijving'!$A$2:$B$146,2,FALSE)</f>
        <v xml:space="preserve">Sociaal makelaars zetten in op het versterken van sociale netwerken in de wijk, zodat deze krachtiger worden en waarmee ook de veerkracht van bewoners in de wijk vergroot wordt. Sociaal makelaars werken aan het versterken van de pedagogische civil society in de wijk. </v>
      </c>
    </row>
    <row r="127" spans="1:10" x14ac:dyDescent="0.25">
      <c r="A127"/>
      <c r="B127" t="s">
        <v>51</v>
      </c>
      <c r="C127" s="29"/>
      <c r="D127" s="29">
        <v>174</v>
      </c>
      <c r="I127" t="s">
        <v>350</v>
      </c>
      <c r="J127" t="str">
        <f>VLOOKUP(I127,'Subdoel-omschrijving'!$A$2:$B$146,2,FALSE)</f>
        <v xml:space="preserve">Stimuleren en faciliteren van stedelijk vrijwilligerswerk middels het verbreden van de groep van actieve burgers en belemmeringen wegnemen om te participeren en vrijwilligerswerk te doen. </v>
      </c>
    </row>
    <row r="128" spans="1:10" x14ac:dyDescent="0.25">
      <c r="A128"/>
      <c r="B128" t="s">
        <v>105</v>
      </c>
      <c r="C128" s="29"/>
      <c r="D128" s="29">
        <v>239</v>
      </c>
      <c r="I128" s="9" t="s">
        <v>164</v>
      </c>
      <c r="J128" t="str">
        <f>VLOOKUP(I128,'Subdoel-omschrijving'!$A$2:$B$146,2,FALSE)</f>
        <v>Versnelling Overvecht Aanpak Sociale Problematiek</v>
      </c>
    </row>
    <row r="129" spans="1:10" x14ac:dyDescent="0.25">
      <c r="A129"/>
      <c r="B129" t="s">
        <v>188</v>
      </c>
      <c r="C129" s="29"/>
      <c r="D129" s="29">
        <v>839</v>
      </c>
      <c r="I129" s="42"/>
      <c r="J129" t="e">
        <f>VLOOKUP(I129,'Subdoel-omschrijving'!$A$2:$B$146,2,FALSE)</f>
        <v>#N/A</v>
      </c>
    </row>
    <row r="130" spans="1:10" x14ac:dyDescent="0.25">
      <c r="A130"/>
      <c r="B130" t="s">
        <v>409</v>
      </c>
      <c r="C130" s="29"/>
      <c r="D130" s="29">
        <v>5280</v>
      </c>
      <c r="I130" s="9" t="s">
        <v>39</v>
      </c>
      <c r="J130" t="str">
        <f>VLOOKUP(I130,'Subdoel-omschrijving'!$A$2:$B$146,2,FALSE)</f>
        <v>Activeren van jeugdigen en bieden van mogelijkheden tot optimale ontwikkeling</v>
      </c>
    </row>
    <row r="131" spans="1:10" x14ac:dyDescent="0.25">
      <c r="A131" s="9" t="s">
        <v>6</v>
      </c>
      <c r="B131" s="9"/>
      <c r="C131" s="29">
        <v>5795</v>
      </c>
      <c r="D131" s="29">
        <v>250</v>
      </c>
      <c r="I131" s="9" t="s">
        <v>166</v>
      </c>
      <c r="J131" t="str">
        <f>VLOOKUP(I131,'Subdoel-omschrijving'!$A$2:$B$146,2,FALSE)</f>
        <v>Faciliteren en organiseren van belangenbehartiging en informatie en advies</v>
      </c>
    </row>
    <row r="132" spans="1:10" x14ac:dyDescent="0.25">
      <c r="A132"/>
      <c r="B132" t="s">
        <v>162</v>
      </c>
      <c r="C132" s="29">
        <v>1476</v>
      </c>
      <c r="D132" s="29"/>
      <c r="I132" s="9" t="s">
        <v>192</v>
      </c>
      <c r="J132" t="str">
        <f>VLOOKUP(I132,'Subdoel-omschrijving'!$A$2:$B$146,2,FALSE)</f>
        <v>Versterking van de sociale basis om het beroep op aanvullende jeugdhulp te beperken</v>
      </c>
    </row>
    <row r="133" spans="1:10" x14ac:dyDescent="0.25">
      <c r="A133"/>
      <c r="B133" t="s">
        <v>8</v>
      </c>
      <c r="C133" s="29"/>
      <c r="D133" s="29"/>
      <c r="I133" t="s">
        <v>356</v>
      </c>
      <c r="J133" t="str">
        <f>VLOOKUP(I133,'Subdoel-omschrijving'!$A$2:$B$146,2,FALSE)</f>
        <v>Versterken van wijkgerichte informatievoorziening door informatiepunten in de wijk en versterken van buurtnetwerken</v>
      </c>
    </row>
    <row r="134" spans="1:10" x14ac:dyDescent="0.25">
      <c r="A134"/>
      <c r="B134" t="s">
        <v>11</v>
      </c>
      <c r="C134" s="29">
        <v>4319</v>
      </c>
      <c r="D134" s="29"/>
      <c r="I134" t="s">
        <v>360</v>
      </c>
      <c r="J134" t="str">
        <f>VLOOKUP(I134,'Subdoel-omschrijving'!$A$2:$B$146,2,FALSE)</f>
        <v>Faciliteren, ondersteunen en organiseren van informele zorg (jeugd)</v>
      </c>
    </row>
    <row r="135" spans="1:10" x14ac:dyDescent="0.25">
      <c r="A135"/>
      <c r="B135" t="s">
        <v>10</v>
      </c>
      <c r="C135" s="29"/>
      <c r="D135" s="29"/>
      <c r="I135" s="9" t="s">
        <v>168</v>
      </c>
      <c r="J135" t="str">
        <f>VLOOKUP(I135,'Subdoel-omschrijving'!$A$2:$B$146,2,FALSE)</f>
        <v>Meedoen kinderen met een beperking/ondersteuningsvraag</v>
      </c>
    </row>
    <row r="136" spans="1:10" x14ac:dyDescent="0.25">
      <c r="A136"/>
      <c r="B136" t="s">
        <v>22</v>
      </c>
      <c r="C136" s="29"/>
      <c r="D136" s="29"/>
      <c r="I136" s="9" t="s">
        <v>115</v>
      </c>
      <c r="J136" t="str">
        <f>VLOOKUP(I136,'Subdoel-omschrijving'!$A$2:$B$146,2,FALSE)</f>
        <v>Meidenwerk, speelotheek</v>
      </c>
    </row>
    <row r="137" spans="1:10" x14ac:dyDescent="0.25">
      <c r="A137"/>
      <c r="B137" t="s">
        <v>456</v>
      </c>
      <c r="C137" s="29"/>
      <c r="D137" s="29"/>
      <c r="I137" s="9" t="s">
        <v>167</v>
      </c>
      <c r="J137" t="str">
        <f>VLOOKUP(I137,'Subdoel-omschrijving'!$A$2:$B$146,2,FALSE)</f>
        <v>Het versterken van de zelfredzaamheid van kwetsbare Utrechters en het vergroten van hun zingeving. Deze voorzieningen dragen bij aan de bestrijding van sociaal isolement, verbetering van de (geestelijke) gezondheid en de toename van maatschappelijke participatie.</v>
      </c>
    </row>
    <row r="138" spans="1:10" x14ac:dyDescent="0.25">
      <c r="A138"/>
      <c r="B138" t="s">
        <v>116</v>
      </c>
      <c r="C138" s="29"/>
      <c r="D138" s="29">
        <v>250</v>
      </c>
      <c r="I138" t="s">
        <v>358</v>
      </c>
      <c r="J138" t="str">
        <f>VLOOKUP(I138,'Subdoel-omschrijving'!$A$2:$B$146,2,FALSE)</f>
        <v>Hulp bij opgroeiproblemen voor jongeren</v>
      </c>
    </row>
    <row r="139" spans="1:10" x14ac:dyDescent="0.25">
      <c r="A139" s="9" t="s">
        <v>12</v>
      </c>
      <c r="B139" s="9"/>
      <c r="C139" s="29"/>
      <c r="D139" s="29">
        <v>4934</v>
      </c>
      <c r="I139" s="42"/>
      <c r="J139" t="e">
        <f>VLOOKUP(I139,'Subdoel-omschrijving'!$A$2:$B$146,2,FALSE)</f>
        <v>#N/A</v>
      </c>
    </row>
    <row r="140" spans="1:10" x14ac:dyDescent="0.25">
      <c r="A140"/>
      <c r="B140" t="s">
        <v>16</v>
      </c>
      <c r="C140" s="29"/>
      <c r="D140" s="29">
        <v>1515</v>
      </c>
      <c r="I140" s="9" t="s">
        <v>191</v>
      </c>
      <c r="J140" t="str">
        <f>VLOOKUP(I140,'Subdoel-omschrijving'!$A$2:$B$146,2,FALSE)</f>
        <v>Brugfunctie: Geven van voorlichting over en zichtbaar maken van diversiteit.</v>
      </c>
    </row>
    <row r="141" spans="1:10" x14ac:dyDescent="0.25">
      <c r="A141"/>
      <c r="B141" t="s">
        <v>36</v>
      </c>
      <c r="C141" s="29"/>
      <c r="D141" s="29"/>
      <c r="I141" s="9" t="s">
        <v>170</v>
      </c>
      <c r="J141" t="str">
        <f>VLOOKUP(I141,'Subdoel-omschrijving'!$A$2:$B$146,2,FALSE)</f>
        <v>Activiteiten op het gebied van preventie en voorlichting, met de nadruk op discriminatie op de arbeidsmarkt en in de horeca, uitgevoerd door Artikel 1 Midden-Nederland.</v>
      </c>
    </row>
    <row r="142" spans="1:10" x14ac:dyDescent="0.25">
      <c r="A142"/>
      <c r="B142" t="s">
        <v>14</v>
      </c>
      <c r="C142" s="29"/>
      <c r="D142" s="29">
        <v>1555</v>
      </c>
      <c r="I142" s="9" t="s">
        <v>105</v>
      </c>
      <c r="J142" t="str">
        <f>VLOOKUP(I142,'Subdoel-omschrijving'!$A$2:$B$146,2,FALSE)</f>
        <v>Geven van voorlichting over en zichtbaar maken van diversiteit.</v>
      </c>
    </row>
    <row r="143" spans="1:10" x14ac:dyDescent="0.25">
      <c r="A143"/>
      <c r="B143" t="s">
        <v>13</v>
      </c>
      <c r="C143" s="29"/>
      <c r="D143" s="29">
        <v>1358</v>
      </c>
      <c r="I143" s="42"/>
      <c r="J143" t="e">
        <f>VLOOKUP(I143,'Subdoel-omschrijving'!$A$2:$B$146,2,FALSE)</f>
        <v>#N/A</v>
      </c>
    </row>
    <row r="144" spans="1:10" x14ac:dyDescent="0.25">
      <c r="A144"/>
      <c r="B144" t="s">
        <v>40</v>
      </c>
      <c r="C144" s="29"/>
      <c r="D144" s="29">
        <v>200</v>
      </c>
      <c r="I144" s="9" t="s">
        <v>52</v>
      </c>
      <c r="J144" t="str">
        <f>VLOOKUP(I144,'Subdoel-omschrijving'!$A$2:$B$146,2,FALSE)</f>
        <v>Instandhouden van een aantal basisvoorzieningen</v>
      </c>
    </row>
    <row r="145" spans="1:10" x14ac:dyDescent="0.25">
      <c r="A145"/>
      <c r="B145" t="s">
        <v>435</v>
      </c>
      <c r="C145" s="29"/>
      <c r="D145" s="29">
        <v>176</v>
      </c>
      <c r="I145" s="9" t="s">
        <v>51</v>
      </c>
      <c r="J145" t="str">
        <f>VLOOKUP(I145,'Subdoel-omschrijving'!$A$2:$B$146,2,FALSE)</f>
        <v>Volkstuinen</v>
      </c>
    </row>
    <row r="146" spans="1:10" x14ac:dyDescent="0.25">
      <c r="A146"/>
      <c r="B146" t="s">
        <v>15</v>
      </c>
      <c r="C146" s="29"/>
      <c r="D146" s="29">
        <v>130</v>
      </c>
      <c r="I146" s="42"/>
      <c r="J146" t="e">
        <f>VLOOKUP(I146,'Subdoel-omschrijving'!$A$2:$B$146,2,FALSE)</f>
        <v>#N/A</v>
      </c>
    </row>
    <row r="147" spans="1:10" x14ac:dyDescent="0.25">
      <c r="A147" s="9" t="s">
        <v>0</v>
      </c>
      <c r="B147" s="9"/>
      <c r="C147" s="29"/>
      <c r="D147" s="29">
        <v>16514</v>
      </c>
      <c r="I147" s="9" t="s">
        <v>44</v>
      </c>
      <c r="J147" t="str">
        <f>VLOOKUP(I147,'Subdoel-omschrijving'!$A$2:$B$146,2,FALSE)</f>
        <v>Ondersteunen sportaanbieders met aangepast sportaanbod</v>
      </c>
    </row>
    <row r="148" spans="1:10" x14ac:dyDescent="0.25">
      <c r="A148"/>
      <c r="B148" t="s">
        <v>394</v>
      </c>
      <c r="C148" s="29"/>
      <c r="D148" s="29"/>
      <c r="I148" s="9" t="s">
        <v>45</v>
      </c>
      <c r="J148" t="str">
        <f>VLOOKUP(I148,'Subdoel-omschrijving'!$A$2:$B$146,2,FALSE)</f>
        <v>Grotere sportdeelname en verbinden zorg, welzijn en sport</v>
      </c>
    </row>
    <row r="149" spans="1:10" x14ac:dyDescent="0.25">
      <c r="A149"/>
      <c r="B149" t="s">
        <v>422</v>
      </c>
      <c r="C149" s="29"/>
      <c r="D149" s="29"/>
      <c r="I149" s="9" t="s">
        <v>46</v>
      </c>
      <c r="J149" t="str">
        <f>VLOOKUP(I149,'Subdoel-omschrijving'!$A$2:$B$146,2,FALSE)</f>
        <v>Ondersteunen en stimuleren van vitale aanbieders, positieve sportcultuur en inclusief sporten en bewegen</v>
      </c>
    </row>
    <row r="150" spans="1:10" x14ac:dyDescent="0.25">
      <c r="A150"/>
      <c r="B150" t="s">
        <v>439</v>
      </c>
      <c r="C150" s="29"/>
      <c r="D150" s="29"/>
      <c r="I150" s="9" t="s">
        <v>47</v>
      </c>
      <c r="J150" t="str">
        <f>VLOOKUP(I150,'Subdoel-omschrijving'!$A$2:$B$146,2,FALSE)</f>
        <v>Ondersteunen en stimuleren van sportaanbieders op het gebied van vitaliteit, positieve sportcultuur en inclusief sporten en bewegen.</v>
      </c>
    </row>
    <row r="151" spans="1:10" x14ac:dyDescent="0.25">
      <c r="A151"/>
      <c r="B151" t="s">
        <v>2</v>
      </c>
      <c r="C151" s="29"/>
      <c r="D151" s="29"/>
      <c r="I151" s="9" t="s">
        <v>201</v>
      </c>
      <c r="J151" t="str">
        <f>VLOOKUP(I151,'Subdoel-omschrijving'!$A$2:$B$146,2,FALSE)</f>
        <v>Ondersteunen en stimuleren grootschalige schoolsportevenementen</v>
      </c>
    </row>
    <row r="152" spans="1:10" x14ac:dyDescent="0.25">
      <c r="A152"/>
      <c r="B152" t="s">
        <v>329</v>
      </c>
      <c r="C152" s="29"/>
      <c r="D152" s="29"/>
      <c r="I152" s="9" t="s">
        <v>171</v>
      </c>
      <c r="J152" t="str">
        <f>VLOOKUP(I152,'Subdoel-omschrijving'!$A$2:$B$146,2,FALSE)</f>
        <v>Grotere sportdeelname van kinderen</v>
      </c>
    </row>
    <row r="153" spans="1:10" x14ac:dyDescent="0.25">
      <c r="A153"/>
      <c r="B153" t="s">
        <v>470</v>
      </c>
      <c r="C153" s="29"/>
      <c r="D153" s="29"/>
      <c r="I153" s="9" t="s">
        <v>37</v>
      </c>
      <c r="J153" t="str">
        <f>VLOOKUP(I153,'Subdoel-omschrijving'!$A$2:$B$146,2,FALSE)</f>
        <v>Ondersteunen van verenigingen, topsporters, topsporttalentenen vestiging talentcentra</v>
      </c>
    </row>
    <row r="154" spans="1:10" x14ac:dyDescent="0.25">
      <c r="A154"/>
      <c r="B154" t="s">
        <v>142</v>
      </c>
      <c r="C154" s="29"/>
      <c r="D154" s="29"/>
      <c r="I154" s="42"/>
      <c r="J154" t="e">
        <f>VLOOKUP(I154,'Subdoel-omschrijving'!$A$2:$B$146,2,FALSE)</f>
        <v>#N/A</v>
      </c>
    </row>
    <row r="155" spans="1:10" x14ac:dyDescent="0.25">
      <c r="A155"/>
      <c r="B155" t="s">
        <v>136</v>
      </c>
      <c r="C155" s="29"/>
      <c r="D155" s="29">
        <v>200</v>
      </c>
      <c r="I155" s="9" t="s">
        <v>31</v>
      </c>
      <c r="J155" t="str">
        <f>VLOOKUP(I155,'Subdoel-omschrijving'!$A$2:$B$146,2,FALSE)</f>
        <v>Ondersteunen van verenigingen, topsporters, topsporttalentenen vestiging talentcentra</v>
      </c>
    </row>
    <row r="156" spans="1:10" x14ac:dyDescent="0.25">
      <c r="A156"/>
      <c r="B156" t="s">
        <v>141</v>
      </c>
      <c r="C156" s="29"/>
      <c r="D156" s="29"/>
      <c r="I156" s="42"/>
      <c r="J156" t="e">
        <f>VLOOKUP(I156,'Subdoel-omschrijving'!$A$2:$B$146,2,FALSE)</f>
        <v>#N/A</v>
      </c>
    </row>
    <row r="157" spans="1:10" x14ac:dyDescent="0.25">
      <c r="A157"/>
      <c r="B157" t="s">
        <v>175</v>
      </c>
      <c r="C157" s="29"/>
      <c r="D157" s="29">
        <v>16314</v>
      </c>
      <c r="I157" s="9" t="s">
        <v>194</v>
      </c>
      <c r="J157" t="str">
        <f>VLOOKUP(I157,'Subdoel-omschrijving'!$A$2:$B$146,2,FALSE)</f>
        <v>Ondersteunen en stimuleren grootschalige sportevenementen</v>
      </c>
    </row>
    <row r="158" spans="1:10" x14ac:dyDescent="0.25">
      <c r="A158" s="9" t="s">
        <v>195</v>
      </c>
      <c r="B158" s="9"/>
      <c r="C158" s="29">
        <v>40</v>
      </c>
      <c r="D158" s="29">
        <v>199</v>
      </c>
      <c r="I158" s="9" t="s">
        <v>193</v>
      </c>
      <c r="J158" t="str">
        <f>VLOOKUP(I158,'Subdoel-omschrijving'!$A$2:$B$146,2,FALSE)</f>
        <v>Ondersteunen en stimuleren kleinschalige sportevenementen</v>
      </c>
    </row>
    <row r="159" spans="1:10" x14ac:dyDescent="0.25">
      <c r="A159"/>
      <c r="B159" t="s">
        <v>20</v>
      </c>
      <c r="C159" s="29"/>
      <c r="D159" s="29">
        <v>50</v>
      </c>
      <c r="I159" s="9" t="s">
        <v>33</v>
      </c>
      <c r="J159" t="str">
        <f>VLOOKUP(I159,'Subdoel-omschrijving'!$A$2:$B$146,2,FALSE)</f>
        <v>Ondersteunen en stimuleren top- en breedtesportevenementen</v>
      </c>
    </row>
    <row r="160" spans="1:10" x14ac:dyDescent="0.25">
      <c r="A160"/>
      <c r="B160" t="s">
        <v>17</v>
      </c>
      <c r="C160" s="29">
        <v>40</v>
      </c>
      <c r="D160" s="29"/>
      <c r="I160" s="41"/>
      <c r="J160" t="e">
        <f>VLOOKUP(I160,'Subdoel-omschrijving'!$A$2:$B$146,2,FALSE)</f>
        <v>#N/A</v>
      </c>
    </row>
    <row r="161" spans="1:10" x14ac:dyDescent="0.25">
      <c r="A161"/>
      <c r="B161" t="s">
        <v>420</v>
      </c>
      <c r="C161" s="29"/>
      <c r="D161" s="29"/>
      <c r="I161" s="42"/>
      <c r="J161" t="e">
        <f>VLOOKUP(I161,'Subdoel-omschrijving'!$A$2:$B$146,2,FALSE)</f>
        <v>#N/A</v>
      </c>
    </row>
    <row r="162" spans="1:10" x14ac:dyDescent="0.25">
      <c r="A162"/>
      <c r="B162" t="s">
        <v>421</v>
      </c>
      <c r="C162" s="29"/>
      <c r="D162" s="29">
        <v>70</v>
      </c>
      <c r="I162" s="9" t="s">
        <v>162</v>
      </c>
      <c r="J162" t="str">
        <f>VLOOKUP(I162,'Subdoel-omschrijving'!$A$2:$B$146,2,FALSE)</f>
        <v>Integraal inzetten van jeugdzorgaanbod zonder indicatiestelling</v>
      </c>
    </row>
    <row r="163" spans="1:10" x14ac:dyDescent="0.25">
      <c r="A163"/>
      <c r="B163" t="s">
        <v>27</v>
      </c>
      <c r="C163" s="29"/>
      <c r="D163" s="29">
        <v>79</v>
      </c>
      <c r="I163" s="9" t="s">
        <v>11</v>
      </c>
      <c r="J163" t="str">
        <f>VLOOKUP(I163,'Subdoel-omschrijving'!$A$2:$B$146,2,FALSE)</f>
        <v>Terugdringen van criminaliteit onder en ernstige overlast door jongeren en bieden van een duurzaam toekomstperspectief.</v>
      </c>
    </row>
    <row r="164" spans="1:10" x14ac:dyDescent="0.25">
      <c r="A164"/>
      <c r="B164" t="s">
        <v>21</v>
      </c>
      <c r="C164" s="29"/>
      <c r="D164" s="29"/>
      <c r="I164" s="9" t="s">
        <v>10</v>
      </c>
      <c r="J164" t="str">
        <f>VLOOKUP(I164,'Subdoel-omschrijving'!$A$2:$B$146,2,FALSE)</f>
        <v>Bijdrage in de kosten van organisaties die betrokken zijn bij de preventieve activiteiten in het kader van jeugd en veiligheid</v>
      </c>
    </row>
    <row r="165" spans="1:10" x14ac:dyDescent="0.25">
      <c r="A165" s="9" t="s">
        <v>155</v>
      </c>
      <c r="B165" s="9"/>
      <c r="C165" s="29">
        <v>144581.61600000001</v>
      </c>
      <c r="D165" s="29">
        <v>96961</v>
      </c>
      <c r="I165" s="9" t="s">
        <v>116</v>
      </c>
      <c r="J165" t="str">
        <f>VLOOKUP(I165,'Subdoel-omschrijving'!$A$2:$B$146,2,FALSE)</f>
        <v>Samen voor Overvecht betekent werken aan een wijk waar bewoners prettig samen leven en die aantrekkelijk is voor nieuwe bewoners, bezoekers, en ondernemers. Een wijk waarin de veerkracht van bewoners wordt versterkt en iedereen mee kan doen.</v>
      </c>
    </row>
    <row r="166" spans="1:10" x14ac:dyDescent="0.25">
      <c r="A166"/>
      <c r="B166"/>
      <c r="I166" s="42"/>
      <c r="J166" t="e">
        <f>VLOOKUP(I166,'Subdoel-omschrijving'!$A$2:$B$146,2,FALSE)</f>
        <v>#N/A</v>
      </c>
    </row>
    <row r="167" spans="1:10" x14ac:dyDescent="0.25">
      <c r="A167"/>
      <c r="B167"/>
      <c r="I167" s="9" t="s">
        <v>8</v>
      </c>
      <c r="J167" t="str">
        <f>VLOOKUP(I167,'Subdoel-omschrijving'!$A$2:$B$146,2,FALSE)</f>
        <v>Bijdrage in de kosten van organisaties die betrokken zijn bij de hulpverlening bij ongevallen en rampen</v>
      </c>
    </row>
    <row r="168" spans="1:10" x14ac:dyDescent="0.25">
      <c r="A168"/>
      <c r="B168"/>
      <c r="I168" s="41"/>
      <c r="J168" t="e">
        <f>VLOOKUP(I168,'Subdoel-omschrijving'!$A$2:$B$146,2,FALSE)</f>
        <v>#N/A</v>
      </c>
    </row>
    <row r="169" spans="1:10" x14ac:dyDescent="0.25">
      <c r="A169"/>
      <c r="B169"/>
      <c r="I169" s="42"/>
      <c r="J169" t="e">
        <f>VLOOKUP(I169,'Subdoel-omschrijving'!$A$2:$B$146,2,FALSE)</f>
        <v>#N/A</v>
      </c>
    </row>
    <row r="170" spans="1:10" x14ac:dyDescent="0.25">
      <c r="A170"/>
      <c r="B170"/>
      <c r="I170" s="9" t="s">
        <v>16</v>
      </c>
      <c r="J170" t="str">
        <f>VLOOKUP(I170,'Subdoel-omschrijving'!$A$2:$B$146,2,FALSE)</f>
        <v>Het verzorgen van voorlichting aan jongeren, hun peers, ouders en intermediairs. Bijvoorbeeld in de vorm van voorlichting op scholen, adviesgesprekken, interventies, drugstestservice, online informatieverstrekking, netwerkvorming en faciliteren van samenwerking.</v>
      </c>
    </row>
    <row r="171" spans="1:10" x14ac:dyDescent="0.25">
      <c r="A171"/>
      <c r="B171"/>
      <c r="I171" s="9" t="s">
        <v>36</v>
      </c>
      <c r="J171" t="str">
        <f>VLOOKUP(I171,'Subdoel-omschrijving'!$A$2:$B$146,2,FALSE)</f>
        <v>Stimuleren gezonde leefstijl door sporten</v>
      </c>
    </row>
    <row r="172" spans="1:10" x14ac:dyDescent="0.25">
      <c r="A172"/>
      <c r="B172"/>
      <c r="I172" s="9" t="s">
        <v>14</v>
      </c>
      <c r="J172" t="str">
        <f>VLOOKUP(I172,'Subdoel-omschrijving'!$A$2:$B$146,2,FALSE)</f>
        <v>Het opsporen en toeleiden naar zorg van zeer sociaal kwetsbaren/OGGZ, het bieden van een heroïnebehandeling, het verspreiden en ophalen van spuiten en spuithulpmiddelen, en het afhandelen van spuitmeldingen</v>
      </c>
    </row>
    <row r="173" spans="1:10" x14ac:dyDescent="0.25">
      <c r="A173"/>
      <c r="B173"/>
      <c r="I173" s="9" t="s">
        <v>13</v>
      </c>
      <c r="J173" t="str">
        <f>VLOOKUP(I173,'Subdoel-omschrijving'!$A$2:$B$146,2,FALSE)</f>
        <v>Het bieden van laagdrempelige opvang en het vergroten v/h bereik onder de prostituees door outreachend werken en het ondersteunen en begeleiden van vrouwen bij het uitstappen uit de prostitutie.</v>
      </c>
    </row>
    <row r="174" spans="1:10" x14ac:dyDescent="0.25">
      <c r="A174"/>
      <c r="B174"/>
      <c r="I174" s="9" t="s">
        <v>40</v>
      </c>
      <c r="J174" t="str">
        <f>VLOOKUP(I174,'Subdoel-omschrijving'!$A$2:$B$146,2,FALSE)</f>
        <v>Samen voor Overvecht betekent werken aan een wijk waar bewoners prettig samen leven en die aantrekkelijk is voor nieuwe bewoners, bezoekers, en ondernemers. Een wijk waarin de veerkracht van bewoners wordt versterkt en iedereen mee kan doen.</v>
      </c>
    </row>
    <row r="175" spans="1:10" x14ac:dyDescent="0.25">
      <c r="A175"/>
      <c r="B175"/>
      <c r="I175" s="9" t="s">
        <v>15</v>
      </c>
      <c r="J175" t="str">
        <f>VLOOKUP(I175,'Subdoel-omschrijving'!$A$2:$B$146,2,FALSE)</f>
        <v>Subsidie  t.b.v. een substantiële bijdrage aan de psychosociale gezondheid van burgers en ondersteuning van mantelzorgers in de gemeente Utrecht</v>
      </c>
    </row>
    <row r="176" spans="1:10" x14ac:dyDescent="0.25">
      <c r="A176"/>
      <c r="B176"/>
      <c r="I176" s="41"/>
      <c r="J176" t="e">
        <f>VLOOKUP(I176,'Subdoel-omschrijving'!$A$2:$B$146,2,FALSE)</f>
        <v>#N/A</v>
      </c>
    </row>
    <row r="177" spans="1:10" x14ac:dyDescent="0.25">
      <c r="A177"/>
      <c r="B177"/>
      <c r="I177" s="42"/>
      <c r="J177" t="e">
        <f>VLOOKUP(I177,'Subdoel-omschrijving'!$A$2:$B$146,2,FALSE)</f>
        <v>#N/A</v>
      </c>
    </row>
    <row r="178" spans="1:10" x14ac:dyDescent="0.25">
      <c r="A178"/>
      <c r="B178"/>
      <c r="I178" s="9" t="s">
        <v>173</v>
      </c>
      <c r="J178" t="str">
        <f>VLOOKUP(I178,'Subdoel-omschrijving'!$A$2:$B$146,2,FALSE)</f>
        <v xml:space="preserve">Stimuleren eigen kracht en activering van kwetsbare jongeren </v>
      </c>
    </row>
    <row r="179" spans="1:10" x14ac:dyDescent="0.25">
      <c r="A179"/>
      <c r="B179"/>
      <c r="I179" t="s">
        <v>381</v>
      </c>
      <c r="J179" t="str">
        <f>VLOOKUP(I179,'Subdoel-omschrijving'!$A$2:$B$146,2,FALSE)</f>
        <v>Duurzame uitstroom uit de bijstand bevorderen door werkgevers te stimuleren om mensen, die vanuit de bijstand aan het werk gaan of zijn gegaan een contract voor onbepaalde tijd aan te bieden</v>
      </c>
    </row>
    <row r="180" spans="1:10" x14ac:dyDescent="0.25">
      <c r="A180"/>
      <c r="B180"/>
      <c r="I180" t="s">
        <v>329</v>
      </c>
      <c r="J180" t="str">
        <f>VLOOKUP(I180,'Subdoel-omschrijving'!$A$2:$B$146,2,FALSE)</f>
        <v>Loonkostensubsidie aan werkgevers die mensen uit de doelgroep WWB in dienst nemen.</v>
      </c>
    </row>
    <row r="181" spans="1:10" x14ac:dyDescent="0.25">
      <c r="A181"/>
      <c r="B181"/>
      <c r="I181" s="9" t="s">
        <v>142</v>
      </c>
      <c r="J181" t="str">
        <f>VLOOKUP(I181,'Subdoel-omschrijving'!$A$2:$B$146,2,FALSE)</f>
        <v>Eenmalige subsidie voor een werkgever als de werkgever een bijstandsgerechtigde die parttime werkt, een nieuw contract aanbiedt met een urenuitbreiding.</v>
      </c>
    </row>
    <row r="182" spans="1:10" x14ac:dyDescent="0.25">
      <c r="A182"/>
      <c r="B182"/>
      <c r="I182" s="9" t="s">
        <v>136</v>
      </c>
      <c r="J182" t="str">
        <f>VLOOKUP(I182,'Subdoel-omschrijving'!$A$2:$B$146,2,FALSE)</f>
        <v>Samen voor Overvecht betekent werken aan een wijk waar bewoners prettig samen leven en die aantrekkelijk is voor nieuwe bewoners, bezoekers, en ondernemers. Een wijk waarin de veerkracht van bewoners wordt versterkt en iedereen mee kan doen.</v>
      </c>
    </row>
    <row r="183" spans="1:10" x14ac:dyDescent="0.25">
      <c r="A183"/>
      <c r="B183"/>
      <c r="I183" t="s">
        <v>141</v>
      </c>
      <c r="J183" t="str">
        <f>VLOOKUP(I183,'Subdoel-omschrijving'!$A$2:$B$146,2,FALSE)</f>
        <v>Werkgevers stimuleren om mensen met belemmeringen op de arbeidsmarkt in dienst te nemen of op een proefplaatsing aan te stellen</v>
      </c>
    </row>
    <row r="184" spans="1:10" x14ac:dyDescent="0.25">
      <c r="A184"/>
      <c r="B184"/>
      <c r="I184" s="42"/>
      <c r="J184" t="e">
        <f>VLOOKUP(I184,'Subdoel-omschrijving'!$A$2:$B$146,2,FALSE)</f>
        <v>#N/A</v>
      </c>
    </row>
    <row r="185" spans="1:10" x14ac:dyDescent="0.25">
      <c r="A185"/>
      <c r="B185"/>
      <c r="I185" s="9" t="s">
        <v>175</v>
      </c>
      <c r="J185" t="str">
        <f>VLOOKUP(I185,'Subdoel-omschrijving'!$A$2:$B$146,2,FALSE)</f>
        <v>Uitvoering sociale werkvoorziening en begeleid werken</v>
      </c>
    </row>
    <row r="186" spans="1:10" x14ac:dyDescent="0.25">
      <c r="A186"/>
      <c r="B186"/>
      <c r="I186" s="1"/>
      <c r="J186" t="e">
        <f>VLOOKUP(I186,'Subdoel-omschrijving'!$A$2:$B$146,2,FALSE)</f>
        <v>#N/A</v>
      </c>
    </row>
    <row r="187" spans="1:10" x14ac:dyDescent="0.25">
      <c r="A187"/>
      <c r="B187"/>
      <c r="I187" t="s">
        <v>2</v>
      </c>
      <c r="J187" t="str">
        <f>VLOOKUP(I187,'Subdoel-omschrijving'!$A$2:$B$146,2,FALSE)</f>
        <v>Ondersteuning met vrijwillige inzet ten behoeve van schuldhulpverlening</v>
      </c>
    </row>
    <row r="188" spans="1:10" x14ac:dyDescent="0.25">
      <c r="A188"/>
      <c r="B188"/>
      <c r="I188" s="41"/>
      <c r="J188" t="e">
        <f>VLOOKUP(I188,'Subdoel-omschrijving'!$A$2:$B$146,2,FALSE)</f>
        <v>#N/A</v>
      </c>
    </row>
    <row r="189" spans="1:10" x14ac:dyDescent="0.25">
      <c r="A189"/>
      <c r="B189"/>
      <c r="I189" s="1"/>
      <c r="J189" t="e">
        <f>VLOOKUP(I189,'Subdoel-omschrijving'!$A$2:$B$146,2,FALSE)</f>
        <v>#N/A</v>
      </c>
    </row>
    <row r="190" spans="1:10" x14ac:dyDescent="0.25">
      <c r="A190"/>
      <c r="B190"/>
      <c r="I190" t="s">
        <v>156</v>
      </c>
      <c r="J190" t="str">
        <f>VLOOKUP(I190,'Subdoel-omschrijving'!$A$2:$B$146,2,FALSE)</f>
        <v>Aansluiten bij initiatieven uit de samenleving en kennisontwikkeling, netwerk en experimenten (gebiedsontwikkeling nieuwe stijl)</v>
      </c>
    </row>
    <row r="191" spans="1:10" x14ac:dyDescent="0.25">
      <c r="A191"/>
      <c r="B191"/>
      <c r="I191" t="s">
        <v>27</v>
      </c>
      <c r="J191" t="str">
        <f>VLOOKUP(I191,'Subdoel-omschrijving'!$A$2:$B$146,2,FALSE)</f>
        <v>Bijdrage aan lokaal platform/ initiatieven voor onderzoek, debat, en infovoorziening over architectuur, stedenbouw en landschap</v>
      </c>
    </row>
    <row r="192" spans="1:10" x14ac:dyDescent="0.25">
      <c r="A192"/>
      <c r="B192"/>
      <c r="I192" s="1"/>
      <c r="J192" t="e">
        <f>VLOOKUP(I192,'Subdoel-omschrijving'!$A$2:$B$146,2,FALSE)</f>
        <v>#N/A</v>
      </c>
    </row>
    <row r="193" spans="1:10" x14ac:dyDescent="0.25">
      <c r="A193"/>
      <c r="B193"/>
      <c r="I193" t="s">
        <v>20</v>
      </c>
      <c r="J193" t="str">
        <f>VLOOKUP(I193,'Subdoel-omschrijving'!$A$2:$B$146,2,FALSE)</f>
        <v>Stedelijke huurders participatie en vertegenwoordiging</v>
      </c>
    </row>
    <row r="194" spans="1:10" x14ac:dyDescent="0.25">
      <c r="A194"/>
      <c r="B194"/>
      <c r="I194" t="s">
        <v>22</v>
      </c>
      <c r="J194" t="str">
        <f>VLOOKUP(I194,'Subdoel-omschrijving'!$A$2:$B$146,2,FALSE)</f>
        <v>Subsidie op verkrijgen van Politie Keurmerk Veilig Wonen  (PKVW) bestaande woningen</v>
      </c>
    </row>
    <row r="195" spans="1:10" x14ac:dyDescent="0.25">
      <c r="A195"/>
      <c r="B195"/>
      <c r="I195" t="s">
        <v>21</v>
      </c>
      <c r="J195" t="str">
        <f>VLOOKUP(I195,'Subdoel-omschrijving'!$A$2:$B$146,2,FALSE)</f>
        <v>Fonds Toevoegen Woonruimte voor uitbreiding woonvoorraad bestaande bouw</v>
      </c>
    </row>
    <row r="196" spans="1:10" x14ac:dyDescent="0.25">
      <c r="A196"/>
      <c r="B196"/>
      <c r="I196" s="1"/>
      <c r="J196" t="e">
        <f>VLOOKUP(I196,'Subdoel-omschrijving'!$A$2:$B$146,2,FALSE)</f>
        <v>#N/A</v>
      </c>
    </row>
    <row r="197" spans="1:10" x14ac:dyDescent="0.25">
      <c r="A197"/>
      <c r="B197"/>
      <c r="I197" t="s">
        <v>18</v>
      </c>
      <c r="J197" t="str">
        <f>VLOOKUP(I197,'Subdoel-omschrijving'!$A$2:$B$146,2,FALSE)</f>
        <v>Ondersteuning organisatie Open Monumenten Dag Utrecht en Kerken kijken Utrecht</v>
      </c>
    </row>
    <row r="198" spans="1:10" x14ac:dyDescent="0.25">
      <c r="A198"/>
      <c r="B198"/>
      <c r="I198" t="s">
        <v>17</v>
      </c>
      <c r="J198" t="str">
        <f>VLOOKUP(I198,'Subdoel-omschrijving'!$A$2:$B$146,2,FALSE)</f>
        <v>Ondersteuning exploitatie Domunder</v>
      </c>
    </row>
    <row r="199" spans="1:10" x14ac:dyDescent="0.25">
      <c r="A199"/>
      <c r="B199"/>
      <c r="I199" t="s">
        <v>161</v>
      </c>
      <c r="J199" t="str">
        <f>VLOOKUP(I199,'Subdoel-omschrijving'!$A$2:$B$146,2,FALSE)</f>
        <v>Restauratie Domkerk</v>
      </c>
    </row>
    <row r="200" spans="1:10" x14ac:dyDescent="0.25">
      <c r="A200"/>
      <c r="B200"/>
      <c r="J200" t="e">
        <f>VLOOKUP(I200,'Subdoel-omschrijving'!$A$2:$B$146,2,FALSE)</f>
        <v>#N/A</v>
      </c>
    </row>
    <row r="201" spans="1:10" x14ac:dyDescent="0.25">
      <c r="A201"/>
      <c r="B201"/>
    </row>
    <row r="202" spans="1:10" x14ac:dyDescent="0.25">
      <c r="A202"/>
      <c r="B202"/>
    </row>
    <row r="203" spans="1:10" x14ac:dyDescent="0.25">
      <c r="A203"/>
      <c r="B203"/>
    </row>
    <row r="204" spans="1:10" x14ac:dyDescent="0.25">
      <c r="A204"/>
      <c r="B204"/>
    </row>
    <row r="205" spans="1:10" x14ac:dyDescent="0.25">
      <c r="A205"/>
      <c r="B205"/>
    </row>
    <row r="206" spans="1:10" x14ac:dyDescent="0.25">
      <c r="A206"/>
      <c r="B206"/>
    </row>
    <row r="207" spans="1:10" x14ac:dyDescent="0.25">
      <c r="A207"/>
      <c r="B207"/>
    </row>
    <row r="208" spans="1:10" x14ac:dyDescent="0.25">
      <c r="A208"/>
      <c r="B208"/>
    </row>
    <row r="209" spans="1:2" x14ac:dyDescent="0.25">
      <c r="A209"/>
      <c r="B209"/>
    </row>
    <row r="210" spans="1:2" x14ac:dyDescent="0.25">
      <c r="A210"/>
      <c r="B210"/>
    </row>
    <row r="211" spans="1:2" x14ac:dyDescent="0.25">
      <c r="A211"/>
      <c r="B211"/>
    </row>
    <row r="212" spans="1:2" x14ac:dyDescent="0.25">
      <c r="A212"/>
      <c r="B212"/>
    </row>
    <row r="213" spans="1:2" x14ac:dyDescent="0.25">
      <c r="A213"/>
      <c r="B213"/>
    </row>
    <row r="214" spans="1:2" x14ac:dyDescent="0.25">
      <c r="A214"/>
      <c r="B214"/>
    </row>
    <row r="215" spans="1:2" x14ac:dyDescent="0.25">
      <c r="A215"/>
      <c r="B215"/>
    </row>
    <row r="216" spans="1:2" x14ac:dyDescent="0.25">
      <c r="A216"/>
      <c r="B216"/>
    </row>
    <row r="217" spans="1:2" x14ac:dyDescent="0.25">
      <c r="A217"/>
      <c r="B217"/>
    </row>
    <row r="218" spans="1:2" x14ac:dyDescent="0.25">
      <c r="A218"/>
      <c r="B218"/>
    </row>
    <row r="219" spans="1:2" x14ac:dyDescent="0.25">
      <c r="A219"/>
      <c r="B219"/>
    </row>
    <row r="220" spans="1:2" x14ac:dyDescent="0.25">
      <c r="A220"/>
      <c r="B220"/>
    </row>
    <row r="221" spans="1:2" x14ac:dyDescent="0.25">
      <c r="A221"/>
      <c r="B221"/>
    </row>
    <row r="222" spans="1:2" x14ac:dyDescent="0.25">
      <c r="A222"/>
      <c r="B222"/>
    </row>
    <row r="223" spans="1:2" x14ac:dyDescent="0.25">
      <c r="A223"/>
      <c r="B223"/>
    </row>
    <row r="224" spans="1:2" x14ac:dyDescent="0.25">
      <c r="A224"/>
      <c r="B224"/>
    </row>
    <row r="225" spans="1:2" x14ac:dyDescent="0.25">
      <c r="A225"/>
      <c r="B225"/>
    </row>
    <row r="226" spans="1:2" x14ac:dyDescent="0.25">
      <c r="A226"/>
      <c r="B226"/>
    </row>
    <row r="227" spans="1:2" x14ac:dyDescent="0.25">
      <c r="A227"/>
      <c r="B227"/>
    </row>
    <row r="228" spans="1:2" x14ac:dyDescent="0.25">
      <c r="A228"/>
      <c r="B228"/>
    </row>
    <row r="229" spans="1:2" x14ac:dyDescent="0.25">
      <c r="A229"/>
      <c r="B229"/>
    </row>
    <row r="230" spans="1:2" x14ac:dyDescent="0.25">
      <c r="A230"/>
      <c r="B230"/>
    </row>
    <row r="231" spans="1:2" x14ac:dyDescent="0.25">
      <c r="A231"/>
      <c r="B231"/>
    </row>
    <row r="232" spans="1:2" x14ac:dyDescent="0.25">
      <c r="A232"/>
      <c r="B232"/>
    </row>
    <row r="233" spans="1:2" x14ac:dyDescent="0.25">
      <c r="A233"/>
      <c r="B233"/>
    </row>
    <row r="234" spans="1:2" x14ac:dyDescent="0.25">
      <c r="A234"/>
      <c r="B234"/>
    </row>
    <row r="235" spans="1:2" x14ac:dyDescent="0.25">
      <c r="A235"/>
      <c r="B235"/>
    </row>
    <row r="236" spans="1:2" x14ac:dyDescent="0.25">
      <c r="A236"/>
      <c r="B236"/>
    </row>
    <row r="237" spans="1:2" x14ac:dyDescent="0.25">
      <c r="A237"/>
      <c r="B237"/>
    </row>
    <row r="238" spans="1:2" x14ac:dyDescent="0.25">
      <c r="A238"/>
      <c r="B238"/>
    </row>
    <row r="239" spans="1:2" x14ac:dyDescent="0.25">
      <c r="A239"/>
      <c r="B239"/>
    </row>
    <row r="240" spans="1:2" x14ac:dyDescent="0.25">
      <c r="A240"/>
      <c r="B240"/>
    </row>
    <row r="241" spans="1:2" x14ac:dyDescent="0.25">
      <c r="A241"/>
      <c r="B241"/>
    </row>
    <row r="242" spans="1:2" x14ac:dyDescent="0.25">
      <c r="A242"/>
      <c r="B242"/>
    </row>
    <row r="243" spans="1:2" x14ac:dyDescent="0.25">
      <c r="A243"/>
      <c r="B243"/>
    </row>
    <row r="244" spans="1:2" x14ac:dyDescent="0.25">
      <c r="A244"/>
      <c r="B244"/>
    </row>
    <row r="245" spans="1:2" x14ac:dyDescent="0.25">
      <c r="A245"/>
      <c r="B245"/>
    </row>
    <row r="246" spans="1:2" x14ac:dyDescent="0.25">
      <c r="A246"/>
      <c r="B246"/>
    </row>
    <row r="247" spans="1:2" x14ac:dyDescent="0.25">
      <c r="A247"/>
      <c r="B247"/>
    </row>
    <row r="248" spans="1:2" x14ac:dyDescent="0.25">
      <c r="A248"/>
      <c r="B248"/>
    </row>
    <row r="249" spans="1:2" x14ac:dyDescent="0.25">
      <c r="A249"/>
      <c r="B249"/>
    </row>
    <row r="250" spans="1:2" x14ac:dyDescent="0.25">
      <c r="A250"/>
      <c r="B250"/>
    </row>
    <row r="251" spans="1:2" x14ac:dyDescent="0.25">
      <c r="A251"/>
      <c r="B251"/>
    </row>
    <row r="252" spans="1:2" x14ac:dyDescent="0.25">
      <c r="A252"/>
      <c r="B252"/>
    </row>
    <row r="253" spans="1:2" x14ac:dyDescent="0.25">
      <c r="A253"/>
      <c r="B253"/>
    </row>
    <row r="254" spans="1:2" x14ac:dyDescent="0.25">
      <c r="A254"/>
      <c r="B254"/>
    </row>
    <row r="255" spans="1:2" x14ac:dyDescent="0.25">
      <c r="A255"/>
      <c r="B255"/>
    </row>
    <row r="256" spans="1:2" x14ac:dyDescent="0.25">
      <c r="A256"/>
      <c r="B256"/>
    </row>
    <row r="257" spans="1:2" x14ac:dyDescent="0.25">
      <c r="A257"/>
      <c r="B257"/>
    </row>
    <row r="258" spans="1:2" x14ac:dyDescent="0.25">
      <c r="A258"/>
      <c r="B258"/>
    </row>
    <row r="259" spans="1:2" x14ac:dyDescent="0.25">
      <c r="A259"/>
      <c r="B259"/>
    </row>
    <row r="260" spans="1:2" x14ac:dyDescent="0.25">
      <c r="A260"/>
      <c r="B260"/>
    </row>
    <row r="261" spans="1:2" x14ac:dyDescent="0.25">
      <c r="A261"/>
      <c r="B261"/>
    </row>
    <row r="262" spans="1:2" x14ac:dyDescent="0.25">
      <c r="A262"/>
      <c r="B262"/>
    </row>
    <row r="263" spans="1:2" x14ac:dyDescent="0.25">
      <c r="A263"/>
      <c r="B263"/>
    </row>
    <row r="264" spans="1:2" x14ac:dyDescent="0.25">
      <c r="A264"/>
      <c r="B264"/>
    </row>
    <row r="265" spans="1:2" x14ac:dyDescent="0.25">
      <c r="A265"/>
      <c r="B265"/>
    </row>
    <row r="266" spans="1:2" x14ac:dyDescent="0.25">
      <c r="A266"/>
      <c r="B266"/>
    </row>
    <row r="267" spans="1:2" x14ac:dyDescent="0.25">
      <c r="A267"/>
      <c r="B267"/>
    </row>
    <row r="268" spans="1:2" x14ac:dyDescent="0.25">
      <c r="A268"/>
      <c r="B268"/>
    </row>
    <row r="269" spans="1:2" x14ac:dyDescent="0.25">
      <c r="A269"/>
      <c r="B269"/>
    </row>
    <row r="270" spans="1:2" x14ac:dyDescent="0.25">
      <c r="A270"/>
      <c r="B270"/>
    </row>
    <row r="271" spans="1:2" x14ac:dyDescent="0.25">
      <c r="A271"/>
      <c r="B271"/>
    </row>
    <row r="272" spans="1:2" x14ac:dyDescent="0.25">
      <c r="A272"/>
      <c r="B272"/>
    </row>
    <row r="273" spans="1:2" x14ac:dyDescent="0.25">
      <c r="A273"/>
      <c r="B273"/>
    </row>
    <row r="274" spans="1:2" x14ac:dyDescent="0.25">
      <c r="A274"/>
      <c r="B274"/>
    </row>
    <row r="275" spans="1:2" x14ac:dyDescent="0.25">
      <c r="A275"/>
      <c r="B275"/>
    </row>
    <row r="276" spans="1:2" x14ac:dyDescent="0.25">
      <c r="A276"/>
      <c r="B276"/>
    </row>
    <row r="277" spans="1:2" x14ac:dyDescent="0.25">
      <c r="A277"/>
      <c r="B277"/>
    </row>
    <row r="278" spans="1:2" x14ac:dyDescent="0.25">
      <c r="A278"/>
      <c r="B278"/>
    </row>
    <row r="279" spans="1:2" x14ac:dyDescent="0.25">
      <c r="A279"/>
      <c r="B279"/>
    </row>
    <row r="280" spans="1:2" x14ac:dyDescent="0.25">
      <c r="A280"/>
      <c r="B280"/>
    </row>
    <row r="281" spans="1:2" x14ac:dyDescent="0.25">
      <c r="A281"/>
      <c r="B281"/>
    </row>
    <row r="282" spans="1:2" x14ac:dyDescent="0.25">
      <c r="A282"/>
      <c r="B282"/>
    </row>
    <row r="283" spans="1:2" x14ac:dyDescent="0.25">
      <c r="A283"/>
      <c r="B283"/>
    </row>
    <row r="284" spans="1:2" x14ac:dyDescent="0.25">
      <c r="A284"/>
      <c r="B284"/>
    </row>
    <row r="285" spans="1:2" x14ac:dyDescent="0.25">
      <c r="A285"/>
      <c r="B285"/>
    </row>
    <row r="286" spans="1:2" x14ac:dyDescent="0.25">
      <c r="A286"/>
      <c r="B286"/>
    </row>
    <row r="287" spans="1:2" x14ac:dyDescent="0.25">
      <c r="A287"/>
      <c r="B287"/>
    </row>
    <row r="288" spans="1:2" x14ac:dyDescent="0.25">
      <c r="A288"/>
      <c r="B288"/>
    </row>
    <row r="289" spans="1:2" x14ac:dyDescent="0.25">
      <c r="A289"/>
      <c r="B289"/>
    </row>
    <row r="290" spans="1:2" x14ac:dyDescent="0.25">
      <c r="A290"/>
      <c r="B290"/>
    </row>
    <row r="291" spans="1:2" x14ac:dyDescent="0.25">
      <c r="A291"/>
      <c r="B291"/>
    </row>
    <row r="292" spans="1:2" x14ac:dyDescent="0.25">
      <c r="A292"/>
      <c r="B292"/>
    </row>
    <row r="293" spans="1:2" x14ac:dyDescent="0.25">
      <c r="A293"/>
      <c r="B293"/>
    </row>
    <row r="294" spans="1:2" x14ac:dyDescent="0.25">
      <c r="A294"/>
      <c r="B294"/>
    </row>
    <row r="295" spans="1:2" x14ac:dyDescent="0.25">
      <c r="A295"/>
      <c r="B295"/>
    </row>
    <row r="296" spans="1:2" x14ac:dyDescent="0.25">
      <c r="A296"/>
      <c r="B296"/>
    </row>
    <row r="297" spans="1:2" x14ac:dyDescent="0.25">
      <c r="A297"/>
      <c r="B297"/>
    </row>
    <row r="298" spans="1:2" x14ac:dyDescent="0.25">
      <c r="A298"/>
      <c r="B298"/>
    </row>
    <row r="299" spans="1:2" x14ac:dyDescent="0.25">
      <c r="A299"/>
      <c r="B299"/>
    </row>
    <row r="300" spans="1:2" x14ac:dyDescent="0.25">
      <c r="A300"/>
      <c r="B300"/>
    </row>
    <row r="301" spans="1:2" x14ac:dyDescent="0.25">
      <c r="A301"/>
      <c r="B301"/>
    </row>
    <row r="302" spans="1:2" x14ac:dyDescent="0.25">
      <c r="A302"/>
      <c r="B302"/>
    </row>
    <row r="303" spans="1:2" x14ac:dyDescent="0.25">
      <c r="A303"/>
      <c r="B303"/>
    </row>
    <row r="304" spans="1:2" x14ac:dyDescent="0.25">
      <c r="A304"/>
      <c r="B304"/>
    </row>
    <row r="305" spans="1:2" x14ac:dyDescent="0.25">
      <c r="A305"/>
      <c r="B305"/>
    </row>
    <row r="306" spans="1:2" x14ac:dyDescent="0.25">
      <c r="A306"/>
      <c r="B306"/>
    </row>
    <row r="307" spans="1:2" x14ac:dyDescent="0.25">
      <c r="A307"/>
      <c r="B307"/>
    </row>
    <row r="308" spans="1:2" x14ac:dyDescent="0.25">
      <c r="A308"/>
      <c r="B308"/>
    </row>
    <row r="309" spans="1:2" x14ac:dyDescent="0.25">
      <c r="A309"/>
      <c r="B309"/>
    </row>
    <row r="310" spans="1:2" x14ac:dyDescent="0.25">
      <c r="A310"/>
      <c r="B310"/>
    </row>
    <row r="311" spans="1:2" x14ac:dyDescent="0.25">
      <c r="A311"/>
      <c r="B311"/>
    </row>
    <row r="312" spans="1:2" x14ac:dyDescent="0.25">
      <c r="A312"/>
      <c r="B312"/>
    </row>
    <row r="313" spans="1:2" x14ac:dyDescent="0.25">
      <c r="A313"/>
      <c r="B313"/>
    </row>
    <row r="314" spans="1:2" x14ac:dyDescent="0.25">
      <c r="A314"/>
      <c r="B314"/>
    </row>
    <row r="315" spans="1:2" x14ac:dyDescent="0.25">
      <c r="A315"/>
      <c r="B315"/>
    </row>
    <row r="316" spans="1:2" x14ac:dyDescent="0.25">
      <c r="A316"/>
      <c r="B316"/>
    </row>
    <row r="317" spans="1:2" x14ac:dyDescent="0.25">
      <c r="A317"/>
      <c r="B317"/>
    </row>
    <row r="318" spans="1:2" x14ac:dyDescent="0.25">
      <c r="A318"/>
      <c r="B318"/>
    </row>
    <row r="319" spans="1:2" x14ac:dyDescent="0.25">
      <c r="A319"/>
      <c r="B319"/>
    </row>
    <row r="320" spans="1:2" x14ac:dyDescent="0.25">
      <c r="A320"/>
      <c r="B320"/>
    </row>
    <row r="321" spans="1:2" x14ac:dyDescent="0.25">
      <c r="A321"/>
      <c r="B321"/>
    </row>
    <row r="322" spans="1:2" x14ac:dyDescent="0.25">
      <c r="A322"/>
      <c r="B322"/>
    </row>
    <row r="323" spans="1:2" x14ac:dyDescent="0.25">
      <c r="A323"/>
      <c r="B323"/>
    </row>
    <row r="324" spans="1:2" x14ac:dyDescent="0.25">
      <c r="A324"/>
      <c r="B324"/>
    </row>
    <row r="325" spans="1:2" x14ac:dyDescent="0.25">
      <c r="A325"/>
      <c r="B325"/>
    </row>
    <row r="326" spans="1:2" x14ac:dyDescent="0.25">
      <c r="A326"/>
      <c r="B326"/>
    </row>
    <row r="327" spans="1:2" x14ac:dyDescent="0.25">
      <c r="A327"/>
      <c r="B327"/>
    </row>
    <row r="328" spans="1:2" x14ac:dyDescent="0.25">
      <c r="A328"/>
      <c r="B328"/>
    </row>
    <row r="329" spans="1:2" x14ac:dyDescent="0.25">
      <c r="A329"/>
      <c r="B329"/>
    </row>
    <row r="330" spans="1:2" x14ac:dyDescent="0.25">
      <c r="A330"/>
      <c r="B330"/>
    </row>
    <row r="331" spans="1:2" x14ac:dyDescent="0.25">
      <c r="A331"/>
      <c r="B331"/>
    </row>
    <row r="332" spans="1:2" x14ac:dyDescent="0.25">
      <c r="A332"/>
      <c r="B332"/>
    </row>
    <row r="333" spans="1:2" x14ac:dyDescent="0.25">
      <c r="A333"/>
      <c r="B333"/>
    </row>
    <row r="334" spans="1:2" x14ac:dyDescent="0.25">
      <c r="A334"/>
      <c r="B334"/>
    </row>
    <row r="335" spans="1:2" x14ac:dyDescent="0.25">
      <c r="A335"/>
      <c r="B335"/>
    </row>
    <row r="336" spans="1:2" x14ac:dyDescent="0.25">
      <c r="A336"/>
      <c r="B336"/>
    </row>
    <row r="337" spans="1:2" x14ac:dyDescent="0.25">
      <c r="A337"/>
      <c r="B337"/>
    </row>
    <row r="338" spans="1:2" x14ac:dyDescent="0.25">
      <c r="A338"/>
      <c r="B338"/>
    </row>
    <row r="339" spans="1:2" x14ac:dyDescent="0.25">
      <c r="A339"/>
      <c r="B339"/>
    </row>
    <row r="340" spans="1:2" x14ac:dyDescent="0.25">
      <c r="A340"/>
      <c r="B340"/>
    </row>
    <row r="341" spans="1:2" x14ac:dyDescent="0.25">
      <c r="A341"/>
      <c r="B341"/>
    </row>
    <row r="342" spans="1:2" x14ac:dyDescent="0.25">
      <c r="A342"/>
      <c r="B342"/>
    </row>
    <row r="343" spans="1:2" x14ac:dyDescent="0.25">
      <c r="A343"/>
      <c r="B343"/>
    </row>
    <row r="344" spans="1:2" x14ac:dyDescent="0.25">
      <c r="A344"/>
      <c r="B344"/>
    </row>
    <row r="345" spans="1:2" x14ac:dyDescent="0.25">
      <c r="A345"/>
      <c r="B345"/>
    </row>
    <row r="346" spans="1:2" x14ac:dyDescent="0.25">
      <c r="A346"/>
      <c r="B346"/>
    </row>
    <row r="347" spans="1:2" x14ac:dyDescent="0.25">
      <c r="A347"/>
      <c r="B347"/>
    </row>
    <row r="348" spans="1:2" x14ac:dyDescent="0.25">
      <c r="A348"/>
      <c r="B348"/>
    </row>
    <row r="349" spans="1:2" x14ac:dyDescent="0.25">
      <c r="A349"/>
      <c r="B349"/>
    </row>
    <row r="350" spans="1:2" x14ac:dyDescent="0.25">
      <c r="A350"/>
      <c r="B350"/>
    </row>
    <row r="351" spans="1:2" x14ac:dyDescent="0.25">
      <c r="A351"/>
      <c r="B351"/>
    </row>
    <row r="352" spans="1:2" x14ac:dyDescent="0.25">
      <c r="A352"/>
      <c r="B352"/>
    </row>
    <row r="353" spans="1:2" x14ac:dyDescent="0.25">
      <c r="A353"/>
      <c r="B353"/>
    </row>
    <row r="354" spans="1:2" x14ac:dyDescent="0.25">
      <c r="A354"/>
      <c r="B354"/>
    </row>
    <row r="355" spans="1:2" x14ac:dyDescent="0.25">
      <c r="A355"/>
      <c r="B355"/>
    </row>
    <row r="356" spans="1:2" x14ac:dyDescent="0.25">
      <c r="A356"/>
      <c r="B356"/>
    </row>
    <row r="357" spans="1:2" x14ac:dyDescent="0.25">
      <c r="A357"/>
      <c r="B357"/>
    </row>
    <row r="358" spans="1:2" x14ac:dyDescent="0.25">
      <c r="A358"/>
      <c r="B358"/>
    </row>
    <row r="359" spans="1:2" x14ac:dyDescent="0.25">
      <c r="A359"/>
      <c r="B359"/>
    </row>
    <row r="360" spans="1:2" x14ac:dyDescent="0.25">
      <c r="A360"/>
      <c r="B360"/>
    </row>
    <row r="361" spans="1:2" x14ac:dyDescent="0.25">
      <c r="A361"/>
      <c r="B361"/>
    </row>
    <row r="362" spans="1:2" x14ac:dyDescent="0.25">
      <c r="A362"/>
      <c r="B362"/>
    </row>
    <row r="363" spans="1:2" x14ac:dyDescent="0.25">
      <c r="A363"/>
      <c r="B363"/>
    </row>
    <row r="364" spans="1:2" x14ac:dyDescent="0.25">
      <c r="A364"/>
      <c r="B364"/>
    </row>
    <row r="365" spans="1:2" x14ac:dyDescent="0.25">
      <c r="A365"/>
      <c r="B365"/>
    </row>
    <row r="366" spans="1:2" x14ac:dyDescent="0.25">
      <c r="A366"/>
      <c r="B366"/>
    </row>
    <row r="367" spans="1:2" x14ac:dyDescent="0.25">
      <c r="A367"/>
      <c r="B367"/>
    </row>
    <row r="368" spans="1:2" x14ac:dyDescent="0.25">
      <c r="A368"/>
      <c r="B368"/>
    </row>
    <row r="369" spans="1:2" x14ac:dyDescent="0.25">
      <c r="A369"/>
      <c r="B369"/>
    </row>
    <row r="370" spans="1:2" x14ac:dyDescent="0.25">
      <c r="A370"/>
      <c r="B370"/>
    </row>
    <row r="371" spans="1:2" x14ac:dyDescent="0.25">
      <c r="A371"/>
      <c r="B371"/>
    </row>
    <row r="372" spans="1:2" x14ac:dyDescent="0.25">
      <c r="A372"/>
      <c r="B372"/>
    </row>
    <row r="373" spans="1:2" x14ac:dyDescent="0.25">
      <c r="A373"/>
      <c r="B373"/>
    </row>
    <row r="374" spans="1:2" x14ac:dyDescent="0.25">
      <c r="A374"/>
      <c r="B374"/>
    </row>
    <row r="375" spans="1:2" x14ac:dyDescent="0.25">
      <c r="A375"/>
      <c r="B375"/>
    </row>
    <row r="376" spans="1:2" x14ac:dyDescent="0.25">
      <c r="A376"/>
      <c r="B376"/>
    </row>
    <row r="377" spans="1:2" x14ac:dyDescent="0.25">
      <c r="A377"/>
      <c r="B377"/>
    </row>
    <row r="378" spans="1:2" x14ac:dyDescent="0.25">
      <c r="A378"/>
      <c r="B378"/>
    </row>
    <row r="379" spans="1:2" x14ac:dyDescent="0.25">
      <c r="A379"/>
      <c r="B379"/>
    </row>
    <row r="380" spans="1:2" x14ac:dyDescent="0.25">
      <c r="A380"/>
      <c r="B380"/>
    </row>
    <row r="381" spans="1:2" x14ac:dyDescent="0.25">
      <c r="A381"/>
      <c r="B381"/>
    </row>
    <row r="382" spans="1:2" x14ac:dyDescent="0.25">
      <c r="A382"/>
      <c r="B382"/>
    </row>
    <row r="383" spans="1:2" x14ac:dyDescent="0.25">
      <c r="A383"/>
      <c r="B383"/>
    </row>
    <row r="384" spans="1:2" x14ac:dyDescent="0.25">
      <c r="A384"/>
      <c r="B384"/>
    </row>
  </sheetData>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8090C-58D7-42D9-9627-E3E664BB119A}">
  <sheetPr>
    <pageSetUpPr fitToPage="1"/>
  </sheetPr>
  <dimension ref="A1:K227"/>
  <sheetViews>
    <sheetView view="pageBreakPreview" zoomScaleNormal="100" zoomScaleSheetLayoutView="100" workbookViewId="0">
      <pane ySplit="1" topLeftCell="A2" activePane="bottomLeft" state="frozen"/>
      <selection pane="bottomLeft" activeCell="E5" sqref="E5"/>
    </sheetView>
  </sheetViews>
  <sheetFormatPr defaultColWidth="9.140625" defaultRowHeight="15" x14ac:dyDescent="0.25"/>
  <cols>
    <col min="1" max="1" width="10.28515625" style="11" customWidth="1"/>
    <col min="2" max="2" width="15.28515625" style="11" customWidth="1"/>
    <col min="3" max="3" width="44" style="33" customWidth="1"/>
    <col min="4" max="4" width="63.42578125" style="17" customWidth="1"/>
    <col min="5" max="9" width="9.85546875" style="53" customWidth="1"/>
    <col min="10" max="16384" width="9.140625" style="11"/>
  </cols>
  <sheetData>
    <row r="1" spans="1:11" ht="62.25" customHeight="1" x14ac:dyDescent="0.25">
      <c r="A1" s="119" t="s">
        <v>391</v>
      </c>
      <c r="B1" s="120"/>
      <c r="C1" s="120"/>
      <c r="D1" s="10" t="s">
        <v>312</v>
      </c>
      <c r="E1" s="57" t="s">
        <v>387</v>
      </c>
      <c r="F1" s="57" t="s">
        <v>388</v>
      </c>
      <c r="G1" s="57" t="s">
        <v>179</v>
      </c>
      <c r="H1" s="57" t="s">
        <v>180</v>
      </c>
      <c r="I1" s="57" t="s">
        <v>181</v>
      </c>
    </row>
    <row r="2" spans="1:11" x14ac:dyDescent="0.25">
      <c r="A2" s="46"/>
      <c r="B2" s="46"/>
      <c r="C2" s="48"/>
      <c r="D2" s="48"/>
      <c r="E2" s="58"/>
      <c r="F2" s="59"/>
      <c r="G2" s="59"/>
      <c r="H2" s="59"/>
      <c r="I2" s="60"/>
      <c r="J2" s="47"/>
    </row>
    <row r="3" spans="1:11" x14ac:dyDescent="0.25">
      <c r="A3" s="50" t="s">
        <v>24</v>
      </c>
      <c r="B3" s="50"/>
      <c r="C3" s="51"/>
      <c r="D3" s="51"/>
      <c r="E3" s="52">
        <v>3620</v>
      </c>
      <c r="F3" s="52">
        <v>3620</v>
      </c>
      <c r="G3" s="52"/>
      <c r="H3" s="52">
        <v>3620</v>
      </c>
      <c r="I3" s="52">
        <v>511</v>
      </c>
      <c r="J3" s="47"/>
      <c r="K3" s="44"/>
    </row>
    <row r="4" spans="1:11" x14ac:dyDescent="0.25">
      <c r="A4" s="61"/>
      <c r="B4" s="62" t="s">
        <v>370</v>
      </c>
      <c r="C4" s="63"/>
      <c r="D4" s="63"/>
      <c r="E4" s="64">
        <v>389</v>
      </c>
      <c r="F4" s="64">
        <v>389</v>
      </c>
      <c r="G4" s="64"/>
      <c r="H4" s="64">
        <v>389</v>
      </c>
      <c r="I4" s="64">
        <v>349</v>
      </c>
      <c r="J4" s="47"/>
      <c r="K4" s="44"/>
    </row>
    <row r="5" spans="1:11" x14ac:dyDescent="0.25">
      <c r="A5" s="65"/>
      <c r="B5" s="65"/>
      <c r="C5" s="66" t="s">
        <v>328</v>
      </c>
      <c r="D5" s="66" t="s">
        <v>204</v>
      </c>
      <c r="E5" s="67">
        <v>349</v>
      </c>
      <c r="F5" s="67">
        <v>349</v>
      </c>
      <c r="G5" s="67"/>
      <c r="H5" s="67">
        <v>349</v>
      </c>
      <c r="I5" s="67">
        <v>349</v>
      </c>
      <c r="J5" s="47"/>
      <c r="K5" s="44"/>
    </row>
    <row r="6" spans="1:11" x14ac:dyDescent="0.25">
      <c r="A6" s="65"/>
      <c r="B6" s="65"/>
      <c r="C6" s="66" t="s">
        <v>25</v>
      </c>
      <c r="D6" s="66" t="s">
        <v>203</v>
      </c>
      <c r="E6" s="67">
        <v>40</v>
      </c>
      <c r="F6" s="67">
        <v>40</v>
      </c>
      <c r="G6" s="67"/>
      <c r="H6" s="67">
        <v>40</v>
      </c>
      <c r="I6" s="67"/>
      <c r="J6" s="47"/>
      <c r="K6" s="44"/>
    </row>
    <row r="7" spans="1:11" x14ac:dyDescent="0.25">
      <c r="A7" s="65"/>
      <c r="B7" s="68" t="s">
        <v>369</v>
      </c>
      <c r="C7" s="69"/>
      <c r="D7" s="69"/>
      <c r="E7" s="70">
        <v>3231</v>
      </c>
      <c r="F7" s="70">
        <v>3231</v>
      </c>
      <c r="G7" s="70"/>
      <c r="H7" s="70">
        <v>3231</v>
      </c>
      <c r="I7" s="70">
        <v>162</v>
      </c>
      <c r="J7" s="47"/>
      <c r="K7" s="44"/>
    </row>
    <row r="8" spans="1:11" ht="60" x14ac:dyDescent="0.25">
      <c r="A8" s="65"/>
      <c r="B8" s="65"/>
      <c r="C8" s="66" t="s">
        <v>139</v>
      </c>
      <c r="D8" s="66" t="s">
        <v>206</v>
      </c>
      <c r="E8" s="67">
        <v>3026</v>
      </c>
      <c r="F8" s="67">
        <v>3026</v>
      </c>
      <c r="G8" s="67"/>
      <c r="H8" s="67">
        <v>3026</v>
      </c>
      <c r="I8" s="67"/>
      <c r="J8" s="47"/>
      <c r="K8" s="44"/>
    </row>
    <row r="9" spans="1:11" x14ac:dyDescent="0.25">
      <c r="A9" s="71"/>
      <c r="B9" s="71"/>
      <c r="C9" s="72" t="s">
        <v>140</v>
      </c>
      <c r="D9" s="72" t="s">
        <v>205</v>
      </c>
      <c r="E9" s="73">
        <v>205</v>
      </c>
      <c r="F9" s="73">
        <v>205</v>
      </c>
      <c r="G9" s="73"/>
      <c r="H9" s="73">
        <v>205</v>
      </c>
      <c r="I9" s="73">
        <v>162</v>
      </c>
      <c r="J9" s="47"/>
      <c r="K9" s="44"/>
    </row>
    <row r="10" spans="1:11" x14ac:dyDescent="0.25">
      <c r="A10"/>
      <c r="B10"/>
      <c r="D10" s="33"/>
      <c r="J10" s="47"/>
      <c r="K10" s="44"/>
    </row>
    <row r="11" spans="1:11" x14ac:dyDescent="0.25">
      <c r="A11" s="50" t="s">
        <v>48</v>
      </c>
      <c r="B11" s="50"/>
      <c r="C11" s="51"/>
      <c r="D11" s="51"/>
      <c r="E11" s="52">
        <v>0</v>
      </c>
      <c r="F11" s="52">
        <v>45</v>
      </c>
      <c r="G11" s="52"/>
      <c r="H11" s="52">
        <v>45</v>
      </c>
      <c r="I11" s="52"/>
      <c r="J11" s="47"/>
      <c r="K11" s="44"/>
    </row>
    <row r="12" spans="1:11" x14ac:dyDescent="0.25">
      <c r="A12" s="61"/>
      <c r="B12" s="62" t="s">
        <v>378</v>
      </c>
      <c r="C12" s="63"/>
      <c r="D12" s="63"/>
      <c r="E12" s="64">
        <v>0</v>
      </c>
      <c r="F12" s="64">
        <v>45</v>
      </c>
      <c r="G12" s="64"/>
      <c r="H12" s="64">
        <v>45</v>
      </c>
      <c r="I12" s="64"/>
      <c r="J12" s="47"/>
      <c r="K12" s="44"/>
    </row>
    <row r="13" spans="1:11" ht="30" x14ac:dyDescent="0.25">
      <c r="A13" s="71"/>
      <c r="B13" s="71"/>
      <c r="C13" s="72" t="s">
        <v>380</v>
      </c>
      <c r="D13" s="72" t="s">
        <v>379</v>
      </c>
      <c r="E13" s="73">
        <v>0</v>
      </c>
      <c r="F13" s="73">
        <v>45</v>
      </c>
      <c r="G13" s="73"/>
      <c r="H13" s="73">
        <v>45</v>
      </c>
      <c r="I13" s="73"/>
      <c r="J13" s="47"/>
      <c r="K13" s="44"/>
    </row>
    <row r="14" spans="1:11" x14ac:dyDescent="0.25">
      <c r="A14"/>
      <c r="B14"/>
      <c r="D14" s="33"/>
      <c r="J14" s="47"/>
      <c r="K14" s="44"/>
    </row>
    <row r="15" spans="1:11" x14ac:dyDescent="0.25">
      <c r="A15" s="50" t="s">
        <v>195</v>
      </c>
      <c r="B15" s="50"/>
      <c r="C15" s="51"/>
      <c r="D15" s="51"/>
      <c r="E15" s="52">
        <v>1094</v>
      </c>
      <c r="F15" s="52">
        <v>1069</v>
      </c>
      <c r="G15" s="52">
        <v>140</v>
      </c>
      <c r="H15" s="52">
        <v>929</v>
      </c>
      <c r="I15" s="52">
        <v>204</v>
      </c>
      <c r="J15" s="47"/>
      <c r="K15" s="44"/>
    </row>
    <row r="16" spans="1:11" x14ac:dyDescent="0.25">
      <c r="A16" s="61"/>
      <c r="B16" s="62" t="s">
        <v>366</v>
      </c>
      <c r="C16" s="63"/>
      <c r="D16" s="63"/>
      <c r="E16" s="64">
        <v>425</v>
      </c>
      <c r="F16" s="64">
        <v>429</v>
      </c>
      <c r="G16" s="64"/>
      <c r="H16" s="64">
        <v>429</v>
      </c>
      <c r="I16" s="64">
        <v>79</v>
      </c>
      <c r="J16" s="47"/>
      <c r="K16" s="44"/>
    </row>
    <row r="17" spans="1:11" ht="45" x14ac:dyDescent="0.25">
      <c r="A17" s="65"/>
      <c r="B17" s="65"/>
      <c r="C17" s="66" t="s">
        <v>156</v>
      </c>
      <c r="D17" s="66" t="s">
        <v>208</v>
      </c>
      <c r="E17" s="67">
        <v>350</v>
      </c>
      <c r="F17" s="67">
        <v>350</v>
      </c>
      <c r="G17" s="67"/>
      <c r="H17" s="67">
        <v>350</v>
      </c>
      <c r="I17" s="67"/>
      <c r="J17" s="47"/>
      <c r="K17" s="44"/>
    </row>
    <row r="18" spans="1:11" ht="30" x14ac:dyDescent="0.25">
      <c r="A18" s="65"/>
      <c r="B18" s="65"/>
      <c r="C18" s="66" t="s">
        <v>27</v>
      </c>
      <c r="D18" s="66" t="s">
        <v>207</v>
      </c>
      <c r="E18" s="67">
        <v>75</v>
      </c>
      <c r="F18" s="74">
        <v>79</v>
      </c>
      <c r="G18" s="67"/>
      <c r="H18" s="67">
        <v>79</v>
      </c>
      <c r="I18" s="67">
        <v>79</v>
      </c>
      <c r="J18" s="47"/>
      <c r="K18" s="44"/>
    </row>
    <row r="19" spans="1:11" x14ac:dyDescent="0.25">
      <c r="A19" s="65"/>
      <c r="B19" s="68" t="s">
        <v>367</v>
      </c>
      <c r="C19" s="69"/>
      <c r="D19" s="69"/>
      <c r="E19" s="70">
        <v>475</v>
      </c>
      <c r="F19" s="70">
        <v>440</v>
      </c>
      <c r="G19" s="70"/>
      <c r="H19" s="70">
        <v>440</v>
      </c>
      <c r="I19" s="70">
        <v>65</v>
      </c>
      <c r="J19" s="47"/>
      <c r="K19" s="44"/>
    </row>
    <row r="20" spans="1:11" x14ac:dyDescent="0.25">
      <c r="A20" s="65"/>
      <c r="B20" s="65"/>
      <c r="C20" s="66" t="s">
        <v>20</v>
      </c>
      <c r="D20" s="66" t="s">
        <v>209</v>
      </c>
      <c r="E20" s="67">
        <v>100</v>
      </c>
      <c r="F20" s="74">
        <v>65</v>
      </c>
      <c r="G20" s="67"/>
      <c r="H20" s="67">
        <v>65</v>
      </c>
      <c r="I20" s="67">
        <v>65</v>
      </c>
      <c r="J20" s="47"/>
      <c r="K20" s="44"/>
    </row>
    <row r="21" spans="1:11" ht="30" x14ac:dyDescent="0.25">
      <c r="A21" s="65"/>
      <c r="B21" s="65"/>
      <c r="C21" s="66" t="s">
        <v>22</v>
      </c>
      <c r="D21" s="66" t="s">
        <v>210</v>
      </c>
      <c r="E21" s="67">
        <v>75</v>
      </c>
      <c r="F21" s="67">
        <v>75</v>
      </c>
      <c r="G21" s="67"/>
      <c r="H21" s="67">
        <v>75</v>
      </c>
      <c r="I21" s="67"/>
      <c r="J21" s="47"/>
      <c r="K21" s="44"/>
    </row>
    <row r="22" spans="1:11" ht="30" x14ac:dyDescent="0.25">
      <c r="A22" s="65"/>
      <c r="B22" s="65"/>
      <c r="C22" s="66" t="s">
        <v>21</v>
      </c>
      <c r="D22" s="66" t="s">
        <v>211</v>
      </c>
      <c r="E22" s="67">
        <v>300</v>
      </c>
      <c r="F22" s="67">
        <v>300</v>
      </c>
      <c r="G22" s="67"/>
      <c r="H22" s="67">
        <v>300</v>
      </c>
      <c r="I22" s="67"/>
      <c r="J22" s="47"/>
      <c r="K22" s="44"/>
    </row>
    <row r="23" spans="1:11" x14ac:dyDescent="0.25">
      <c r="A23" s="65"/>
      <c r="B23" s="68" t="s">
        <v>368</v>
      </c>
      <c r="C23" s="69"/>
      <c r="D23" s="69"/>
      <c r="E23" s="70">
        <v>194</v>
      </c>
      <c r="F23" s="70">
        <v>200</v>
      </c>
      <c r="G23" s="70">
        <v>140</v>
      </c>
      <c r="H23" s="70">
        <v>60</v>
      </c>
      <c r="I23" s="70">
        <v>60</v>
      </c>
      <c r="J23" s="47"/>
      <c r="K23" s="44"/>
    </row>
    <row r="24" spans="1:11" ht="30" x14ac:dyDescent="0.25">
      <c r="A24" s="65"/>
      <c r="B24" s="65"/>
      <c r="C24" s="66" t="s">
        <v>18</v>
      </c>
      <c r="D24" s="66" t="s">
        <v>212</v>
      </c>
      <c r="E24" s="67">
        <v>54</v>
      </c>
      <c r="F24" s="74">
        <v>60</v>
      </c>
      <c r="G24" s="67"/>
      <c r="H24" s="67">
        <v>60</v>
      </c>
      <c r="I24" s="67">
        <v>60</v>
      </c>
      <c r="J24" s="47"/>
      <c r="K24" s="44"/>
    </row>
    <row r="25" spans="1:11" x14ac:dyDescent="0.25">
      <c r="A25" s="65"/>
      <c r="B25" s="65"/>
      <c r="C25" s="66" t="s">
        <v>17</v>
      </c>
      <c r="D25" s="66" t="s">
        <v>213</v>
      </c>
      <c r="E25" s="67">
        <v>40</v>
      </c>
      <c r="F25" s="67">
        <v>40</v>
      </c>
      <c r="G25" s="67">
        <v>40</v>
      </c>
      <c r="H25" s="67">
        <v>0</v>
      </c>
      <c r="I25" s="67"/>
      <c r="J25" s="47"/>
      <c r="K25" s="44"/>
    </row>
    <row r="26" spans="1:11" x14ac:dyDescent="0.25">
      <c r="A26" s="71"/>
      <c r="B26" s="71"/>
      <c r="C26" s="72" t="s">
        <v>161</v>
      </c>
      <c r="D26" s="72" t="s">
        <v>161</v>
      </c>
      <c r="E26" s="73">
        <v>100</v>
      </c>
      <c r="F26" s="73">
        <v>100</v>
      </c>
      <c r="G26" s="73">
        <v>100</v>
      </c>
      <c r="H26" s="73">
        <v>0</v>
      </c>
      <c r="I26" s="73"/>
      <c r="J26" s="47"/>
      <c r="K26" s="44"/>
    </row>
    <row r="27" spans="1:11" x14ac:dyDescent="0.25">
      <c r="A27"/>
      <c r="B27"/>
      <c r="D27" s="33"/>
      <c r="J27" s="47"/>
      <c r="K27" s="44"/>
    </row>
    <row r="28" spans="1:11" x14ac:dyDescent="0.25">
      <c r="A28" s="50" t="s">
        <v>123</v>
      </c>
      <c r="B28" s="50"/>
      <c r="C28" s="51"/>
      <c r="D28" s="51"/>
      <c r="E28" s="52">
        <v>4080</v>
      </c>
      <c r="F28" s="52">
        <v>4006</v>
      </c>
      <c r="G28" s="52"/>
      <c r="H28" s="52">
        <v>4006</v>
      </c>
      <c r="I28" s="52">
        <v>3299</v>
      </c>
      <c r="J28" s="47"/>
      <c r="K28" s="44"/>
    </row>
    <row r="29" spans="1:11" x14ac:dyDescent="0.25">
      <c r="A29" s="61"/>
      <c r="B29" s="75" t="s">
        <v>124</v>
      </c>
      <c r="C29" s="76"/>
      <c r="D29" s="76"/>
      <c r="E29" s="64">
        <v>691</v>
      </c>
      <c r="F29" s="64">
        <v>707</v>
      </c>
      <c r="G29" s="64"/>
      <c r="H29" s="64">
        <v>707</v>
      </c>
      <c r="I29" s="64"/>
      <c r="J29" s="47"/>
      <c r="K29" s="44"/>
    </row>
    <row r="30" spans="1:11" x14ac:dyDescent="0.25">
      <c r="A30" s="65"/>
      <c r="B30" s="65"/>
      <c r="C30" s="77" t="s">
        <v>125</v>
      </c>
      <c r="D30" s="77" t="s">
        <v>125</v>
      </c>
      <c r="E30" s="67">
        <v>25</v>
      </c>
      <c r="F30" s="74">
        <v>41</v>
      </c>
      <c r="G30" s="67"/>
      <c r="H30" s="67">
        <v>41</v>
      </c>
      <c r="I30" s="67"/>
      <c r="J30" s="47"/>
      <c r="K30" s="44"/>
    </row>
    <row r="31" spans="1:11" ht="30" x14ac:dyDescent="0.25">
      <c r="A31" s="65"/>
      <c r="B31" s="65"/>
      <c r="C31" s="66" t="s">
        <v>332</v>
      </c>
      <c r="D31" s="66" t="s">
        <v>214</v>
      </c>
      <c r="E31" s="67">
        <v>200</v>
      </c>
      <c r="F31" s="67">
        <v>200</v>
      </c>
      <c r="G31" s="67"/>
      <c r="H31" s="67">
        <v>200</v>
      </c>
      <c r="I31" s="67"/>
      <c r="J31" s="47"/>
      <c r="K31" s="44"/>
    </row>
    <row r="32" spans="1:11" ht="30" x14ac:dyDescent="0.25">
      <c r="A32" s="65"/>
      <c r="B32" s="65"/>
      <c r="C32" s="66" t="s">
        <v>331</v>
      </c>
      <c r="D32" s="66" t="s">
        <v>215</v>
      </c>
      <c r="E32" s="67">
        <v>253</v>
      </c>
      <c r="F32" s="67">
        <v>253</v>
      </c>
      <c r="G32" s="67"/>
      <c r="H32" s="67">
        <v>253</v>
      </c>
      <c r="I32" s="67"/>
      <c r="J32" s="47"/>
      <c r="K32" s="44"/>
    </row>
    <row r="33" spans="1:11" ht="60" x14ac:dyDescent="0.25">
      <c r="A33" s="65"/>
      <c r="B33" s="65"/>
      <c r="C33" s="66" t="s">
        <v>330</v>
      </c>
      <c r="D33" s="66" t="s">
        <v>216</v>
      </c>
      <c r="E33" s="67">
        <v>198</v>
      </c>
      <c r="F33" s="67">
        <v>198</v>
      </c>
      <c r="G33" s="67"/>
      <c r="H33" s="67">
        <v>198</v>
      </c>
      <c r="I33" s="67"/>
      <c r="J33" s="47"/>
      <c r="K33" s="44"/>
    </row>
    <row r="34" spans="1:11" ht="45" x14ac:dyDescent="0.25">
      <c r="A34" s="65"/>
      <c r="B34" s="65"/>
      <c r="C34" s="77" t="s">
        <v>126</v>
      </c>
      <c r="D34" s="77" t="s">
        <v>217</v>
      </c>
      <c r="E34" s="67">
        <v>15</v>
      </c>
      <c r="F34" s="67">
        <v>15</v>
      </c>
      <c r="G34" s="67"/>
      <c r="H34" s="67">
        <v>15</v>
      </c>
      <c r="I34" s="67"/>
      <c r="J34" s="47"/>
      <c r="K34" s="44"/>
    </row>
    <row r="35" spans="1:11" x14ac:dyDescent="0.25">
      <c r="A35" s="65"/>
      <c r="B35" s="78" t="s">
        <v>127</v>
      </c>
      <c r="C35" s="79"/>
      <c r="D35" s="79"/>
      <c r="E35" s="70">
        <v>3389</v>
      </c>
      <c r="F35" s="70">
        <v>3299</v>
      </c>
      <c r="G35" s="70"/>
      <c r="H35" s="70">
        <v>3299</v>
      </c>
      <c r="I35" s="70">
        <v>3299</v>
      </c>
      <c r="J35" s="47"/>
      <c r="K35" s="44"/>
    </row>
    <row r="36" spans="1:11" ht="60" x14ac:dyDescent="0.25">
      <c r="A36" s="71"/>
      <c r="B36" s="71"/>
      <c r="C36" s="80" t="s">
        <v>128</v>
      </c>
      <c r="D36" s="80" t="s">
        <v>218</v>
      </c>
      <c r="E36" s="73">
        <v>3389</v>
      </c>
      <c r="F36" s="81">
        <v>3299</v>
      </c>
      <c r="G36" s="73"/>
      <c r="H36" s="73">
        <v>3299</v>
      </c>
      <c r="I36" s="73">
        <v>3299</v>
      </c>
      <c r="J36" s="47"/>
      <c r="K36" s="44"/>
    </row>
    <row r="37" spans="1:11" x14ac:dyDescent="0.25">
      <c r="A37"/>
      <c r="B37"/>
      <c r="C37" s="49"/>
      <c r="D37" s="49"/>
      <c r="J37" s="47"/>
      <c r="K37" s="44"/>
    </row>
    <row r="38" spans="1:11" x14ac:dyDescent="0.25">
      <c r="A38" s="50" t="s">
        <v>55</v>
      </c>
      <c r="B38" s="50"/>
      <c r="C38" s="51"/>
      <c r="D38" s="51"/>
      <c r="E38" s="52">
        <v>543</v>
      </c>
      <c r="F38" s="52">
        <v>543</v>
      </c>
      <c r="G38" s="52"/>
      <c r="H38" s="52">
        <v>543</v>
      </c>
      <c r="I38" s="52">
        <v>43</v>
      </c>
      <c r="J38" s="47"/>
      <c r="K38" s="44"/>
    </row>
    <row r="39" spans="1:11" x14ac:dyDescent="0.25">
      <c r="A39" s="61"/>
      <c r="B39" s="75" t="s">
        <v>145</v>
      </c>
      <c r="C39" s="76"/>
      <c r="D39" s="76"/>
      <c r="E39" s="64">
        <v>500</v>
      </c>
      <c r="F39" s="64">
        <v>500</v>
      </c>
      <c r="G39" s="64"/>
      <c r="H39" s="64">
        <v>500</v>
      </c>
      <c r="I39" s="64"/>
      <c r="J39" s="47"/>
      <c r="K39" s="44"/>
    </row>
    <row r="40" spans="1:11" x14ac:dyDescent="0.25">
      <c r="A40" s="65"/>
      <c r="B40" s="65"/>
      <c r="C40" s="77" t="s">
        <v>57</v>
      </c>
      <c r="D40" s="77" t="s">
        <v>219</v>
      </c>
      <c r="E40" s="67">
        <v>500</v>
      </c>
      <c r="F40" s="67">
        <v>500</v>
      </c>
      <c r="G40" s="67"/>
      <c r="H40" s="67">
        <v>500</v>
      </c>
      <c r="I40" s="67"/>
      <c r="J40" s="47"/>
      <c r="K40" s="44"/>
    </row>
    <row r="41" spans="1:11" x14ac:dyDescent="0.25">
      <c r="A41" s="65"/>
      <c r="B41" s="78" t="s">
        <v>56</v>
      </c>
      <c r="C41" s="79"/>
      <c r="D41" s="79"/>
      <c r="E41" s="70">
        <v>43</v>
      </c>
      <c r="F41" s="70">
        <v>43</v>
      </c>
      <c r="G41" s="70"/>
      <c r="H41" s="70">
        <v>43</v>
      </c>
      <c r="I41" s="70">
        <v>43</v>
      </c>
      <c r="J41" s="47"/>
      <c r="K41" s="44"/>
    </row>
    <row r="42" spans="1:11" x14ac:dyDescent="0.25">
      <c r="A42" s="71"/>
      <c r="B42" s="71"/>
      <c r="C42" s="80" t="s">
        <v>129</v>
      </c>
      <c r="D42" s="80" t="s">
        <v>220</v>
      </c>
      <c r="E42" s="73">
        <v>43</v>
      </c>
      <c r="F42" s="73">
        <v>43</v>
      </c>
      <c r="G42" s="73"/>
      <c r="H42" s="73">
        <v>43</v>
      </c>
      <c r="I42" s="73">
        <v>43</v>
      </c>
      <c r="J42" s="47"/>
      <c r="K42" s="44"/>
    </row>
    <row r="43" spans="1:11" x14ac:dyDescent="0.25">
      <c r="A43"/>
      <c r="B43"/>
      <c r="C43" s="49"/>
      <c r="D43" s="49"/>
      <c r="J43" s="47"/>
      <c r="K43" s="44"/>
    </row>
    <row r="44" spans="1:11" x14ac:dyDescent="0.25">
      <c r="A44" s="50" t="s">
        <v>3</v>
      </c>
      <c r="B44" s="50"/>
      <c r="C44" s="51"/>
      <c r="D44" s="51"/>
      <c r="E44" s="52">
        <v>9267</v>
      </c>
      <c r="F44" s="52">
        <v>9674</v>
      </c>
      <c r="G44" s="52">
        <v>185</v>
      </c>
      <c r="H44" s="52">
        <v>9489</v>
      </c>
      <c r="I44" s="52">
        <v>8389</v>
      </c>
      <c r="J44" s="47"/>
      <c r="K44" s="44"/>
    </row>
    <row r="45" spans="1:11" x14ac:dyDescent="0.25">
      <c r="A45" s="61"/>
      <c r="B45" s="75" t="s">
        <v>4</v>
      </c>
      <c r="C45" s="76"/>
      <c r="D45" s="76"/>
      <c r="E45" s="64">
        <v>995</v>
      </c>
      <c r="F45" s="64">
        <v>935</v>
      </c>
      <c r="G45" s="64">
        <v>185</v>
      </c>
      <c r="H45" s="64">
        <v>750</v>
      </c>
      <c r="I45" s="64">
        <v>0</v>
      </c>
      <c r="J45" s="47"/>
      <c r="K45" s="44"/>
    </row>
    <row r="46" spans="1:11" x14ac:dyDescent="0.25">
      <c r="A46" s="65"/>
      <c r="B46" s="65"/>
      <c r="C46" s="77" t="s">
        <v>119</v>
      </c>
      <c r="D46" s="77" t="s">
        <v>221</v>
      </c>
      <c r="E46" s="67">
        <v>500</v>
      </c>
      <c r="F46" s="67">
        <v>500</v>
      </c>
      <c r="G46" s="67"/>
      <c r="H46" s="67">
        <v>500</v>
      </c>
      <c r="I46" s="67"/>
      <c r="J46" s="47"/>
      <c r="K46" s="44"/>
    </row>
    <row r="47" spans="1:11" ht="45" x14ac:dyDescent="0.25">
      <c r="A47" s="65"/>
      <c r="B47" s="65"/>
      <c r="C47" s="77" t="s">
        <v>122</v>
      </c>
      <c r="D47" s="77" t="s">
        <v>222</v>
      </c>
      <c r="E47" s="67">
        <v>435</v>
      </c>
      <c r="F47" s="67">
        <v>435</v>
      </c>
      <c r="G47" s="67">
        <v>185</v>
      </c>
      <c r="H47" s="67">
        <v>250</v>
      </c>
      <c r="I47" s="67"/>
      <c r="J47" s="47"/>
      <c r="K47" s="44"/>
    </row>
    <row r="48" spans="1:11" ht="30" x14ac:dyDescent="0.25">
      <c r="A48" s="65"/>
      <c r="B48" s="65"/>
      <c r="C48" s="82" t="s">
        <v>5</v>
      </c>
      <c r="D48" s="82" t="s">
        <v>223</v>
      </c>
      <c r="E48" s="67">
        <v>60</v>
      </c>
      <c r="F48" s="74">
        <v>0</v>
      </c>
      <c r="G48" s="67"/>
      <c r="H48" s="67">
        <v>0</v>
      </c>
      <c r="I48" s="67">
        <v>0</v>
      </c>
      <c r="J48" s="47"/>
      <c r="K48" s="44"/>
    </row>
    <row r="49" spans="1:11" x14ac:dyDescent="0.25">
      <c r="A49" s="65"/>
      <c r="B49" s="78" t="s">
        <v>117</v>
      </c>
      <c r="C49" s="79"/>
      <c r="D49" s="79"/>
      <c r="E49" s="70">
        <v>8272</v>
      </c>
      <c r="F49" s="70">
        <v>8739</v>
      </c>
      <c r="G49" s="70"/>
      <c r="H49" s="70">
        <v>8739</v>
      </c>
      <c r="I49" s="70">
        <v>8389</v>
      </c>
      <c r="J49" s="47"/>
      <c r="K49" s="44"/>
    </row>
    <row r="50" spans="1:11" x14ac:dyDescent="0.25">
      <c r="A50" s="65"/>
      <c r="B50" s="65"/>
      <c r="C50" s="77" t="s">
        <v>118</v>
      </c>
      <c r="D50" s="77" t="s">
        <v>224</v>
      </c>
      <c r="E50" s="67">
        <v>135</v>
      </c>
      <c r="F50" s="67">
        <v>135</v>
      </c>
      <c r="G50" s="67"/>
      <c r="H50" s="67">
        <v>135</v>
      </c>
      <c r="I50" s="67">
        <v>135</v>
      </c>
      <c r="J50" s="47"/>
      <c r="K50" s="44"/>
    </row>
    <row r="51" spans="1:11" ht="30" x14ac:dyDescent="0.25">
      <c r="A51" s="65"/>
      <c r="B51" s="65"/>
      <c r="C51" s="77" t="s">
        <v>121</v>
      </c>
      <c r="D51" s="77" t="s">
        <v>225</v>
      </c>
      <c r="E51" s="67">
        <v>382</v>
      </c>
      <c r="F51" s="74">
        <v>432</v>
      </c>
      <c r="G51" s="67"/>
      <c r="H51" s="67">
        <v>432</v>
      </c>
      <c r="I51" s="67">
        <v>132</v>
      </c>
      <c r="J51" s="47"/>
      <c r="K51" s="44"/>
    </row>
    <row r="52" spans="1:11" ht="45" x14ac:dyDescent="0.25">
      <c r="A52" s="65"/>
      <c r="B52" s="65"/>
      <c r="C52" s="77" t="s">
        <v>120</v>
      </c>
      <c r="D52" s="77" t="s">
        <v>226</v>
      </c>
      <c r="E52" s="67">
        <v>7705</v>
      </c>
      <c r="F52" s="74">
        <v>8122</v>
      </c>
      <c r="G52" s="67"/>
      <c r="H52" s="67">
        <v>8122</v>
      </c>
      <c r="I52" s="67">
        <v>8122</v>
      </c>
      <c r="J52" s="47"/>
      <c r="K52" s="44"/>
    </row>
    <row r="53" spans="1:11" ht="45" x14ac:dyDescent="0.25">
      <c r="A53" s="71"/>
      <c r="B53" s="71"/>
      <c r="C53" s="80" t="s">
        <v>148</v>
      </c>
      <c r="D53" s="80" t="s">
        <v>227</v>
      </c>
      <c r="E53" s="73">
        <v>50</v>
      </c>
      <c r="F53" s="73">
        <v>50</v>
      </c>
      <c r="G53" s="73"/>
      <c r="H53" s="73">
        <v>50</v>
      </c>
      <c r="I53" s="73"/>
      <c r="J53" s="47"/>
      <c r="K53" s="44"/>
    </row>
    <row r="54" spans="1:11" x14ac:dyDescent="0.25">
      <c r="A54"/>
      <c r="B54"/>
      <c r="C54" s="49"/>
      <c r="D54" s="49"/>
      <c r="J54" s="47"/>
      <c r="K54" s="44"/>
    </row>
    <row r="55" spans="1:11" x14ac:dyDescent="0.25">
      <c r="A55" s="50" t="s">
        <v>0</v>
      </c>
      <c r="B55" s="50"/>
      <c r="C55" s="51"/>
      <c r="D55" s="51"/>
      <c r="E55" s="52">
        <v>19487</v>
      </c>
      <c r="F55" s="52">
        <v>19247</v>
      </c>
      <c r="G55" s="52"/>
      <c r="H55" s="52">
        <v>19247</v>
      </c>
      <c r="I55" s="52">
        <v>17197</v>
      </c>
      <c r="J55" s="47"/>
      <c r="K55" s="44"/>
    </row>
    <row r="56" spans="1:11" x14ac:dyDescent="0.25">
      <c r="A56" s="61"/>
      <c r="B56" s="75" t="s">
        <v>172</v>
      </c>
      <c r="C56" s="76"/>
      <c r="D56" s="76"/>
      <c r="E56" s="64">
        <v>2012</v>
      </c>
      <c r="F56" s="64">
        <v>1900</v>
      </c>
      <c r="G56" s="64"/>
      <c r="H56" s="64">
        <v>1900</v>
      </c>
      <c r="I56" s="64">
        <v>0</v>
      </c>
      <c r="J56" s="47"/>
      <c r="K56" s="44"/>
    </row>
    <row r="57" spans="1:11" x14ac:dyDescent="0.25">
      <c r="A57" s="65"/>
      <c r="B57" s="65"/>
      <c r="C57" s="82" t="s">
        <v>173</v>
      </c>
      <c r="D57" s="82" t="s">
        <v>228</v>
      </c>
      <c r="E57" s="67">
        <v>87</v>
      </c>
      <c r="F57" s="74">
        <v>0</v>
      </c>
      <c r="G57" s="67"/>
      <c r="H57" s="67">
        <v>0</v>
      </c>
      <c r="I57" s="67">
        <f>87-87</f>
        <v>0</v>
      </c>
      <c r="J57" s="47"/>
      <c r="K57" s="44"/>
    </row>
    <row r="58" spans="1:11" ht="45" x14ac:dyDescent="0.25">
      <c r="A58" s="65"/>
      <c r="B58" s="65"/>
      <c r="C58" s="66" t="s">
        <v>381</v>
      </c>
      <c r="D58" s="66" t="s">
        <v>233</v>
      </c>
      <c r="E58" s="67">
        <v>100</v>
      </c>
      <c r="F58" s="74">
        <v>50</v>
      </c>
      <c r="G58" s="67"/>
      <c r="H58" s="67">
        <v>50</v>
      </c>
      <c r="I58" s="67"/>
      <c r="J58" s="47"/>
      <c r="K58" s="44"/>
    </row>
    <row r="59" spans="1:11" ht="30" x14ac:dyDescent="0.25">
      <c r="A59" s="65"/>
      <c r="B59" s="65"/>
      <c r="C59" s="66" t="s">
        <v>329</v>
      </c>
      <c r="D59" s="66" t="s">
        <v>229</v>
      </c>
      <c r="E59" s="67">
        <v>1400</v>
      </c>
      <c r="F59" s="67">
        <v>1400</v>
      </c>
      <c r="G59" s="67"/>
      <c r="H59" s="67">
        <v>1400</v>
      </c>
      <c r="I59" s="67"/>
      <c r="J59" s="47"/>
      <c r="K59" s="44"/>
    </row>
    <row r="60" spans="1:11" ht="45" x14ac:dyDescent="0.25">
      <c r="A60" s="65"/>
      <c r="B60" s="65"/>
      <c r="C60" s="77" t="s">
        <v>142</v>
      </c>
      <c r="D60" s="77" t="s">
        <v>232</v>
      </c>
      <c r="E60" s="67">
        <v>75</v>
      </c>
      <c r="F60" s="74">
        <v>100</v>
      </c>
      <c r="G60" s="67"/>
      <c r="H60" s="67">
        <v>100</v>
      </c>
      <c r="I60" s="67"/>
      <c r="J60" s="47"/>
      <c r="K60" s="44"/>
    </row>
    <row r="61" spans="1:11" ht="60" customHeight="1" x14ac:dyDescent="0.25">
      <c r="A61" s="65"/>
      <c r="B61" s="65"/>
      <c r="C61" s="77" t="s">
        <v>136</v>
      </c>
      <c r="D61" s="77" t="s">
        <v>230</v>
      </c>
      <c r="E61" s="67">
        <v>200</v>
      </c>
      <c r="F61" s="67">
        <v>200</v>
      </c>
      <c r="G61" s="67"/>
      <c r="H61" s="67">
        <v>200</v>
      </c>
      <c r="I61" s="67"/>
      <c r="J61" s="47"/>
      <c r="K61" s="44"/>
    </row>
    <row r="62" spans="1:11" ht="45" x14ac:dyDescent="0.25">
      <c r="A62" s="65"/>
      <c r="B62" s="65"/>
      <c r="C62" s="66" t="s">
        <v>141</v>
      </c>
      <c r="D62" s="66" t="s">
        <v>231</v>
      </c>
      <c r="E62" s="67">
        <v>150</v>
      </c>
      <c r="F62" s="67">
        <v>150</v>
      </c>
      <c r="G62" s="67"/>
      <c r="H62" s="67">
        <v>150</v>
      </c>
      <c r="I62" s="67"/>
      <c r="J62" s="47"/>
      <c r="K62" s="44"/>
    </row>
    <row r="63" spans="1:11" x14ac:dyDescent="0.25">
      <c r="A63" s="65"/>
      <c r="B63" s="78" t="s">
        <v>174</v>
      </c>
      <c r="C63" s="79"/>
      <c r="D63" s="79"/>
      <c r="E63" s="70">
        <v>17175</v>
      </c>
      <c r="F63" s="70">
        <v>17197</v>
      </c>
      <c r="G63" s="70"/>
      <c r="H63" s="70">
        <v>17197</v>
      </c>
      <c r="I63" s="70">
        <v>17197</v>
      </c>
      <c r="J63" s="47"/>
      <c r="K63" s="44"/>
    </row>
    <row r="64" spans="1:11" x14ac:dyDescent="0.25">
      <c r="A64" s="65"/>
      <c r="B64" s="65"/>
      <c r="C64" s="77" t="s">
        <v>175</v>
      </c>
      <c r="D64" s="77" t="s">
        <v>234</v>
      </c>
      <c r="E64" s="67">
        <v>17175</v>
      </c>
      <c r="F64" s="74">
        <v>17197</v>
      </c>
      <c r="G64" s="67"/>
      <c r="H64" s="67">
        <v>17197</v>
      </c>
      <c r="I64" s="67">
        <v>17197</v>
      </c>
      <c r="J64" s="47"/>
      <c r="K64" s="44"/>
    </row>
    <row r="65" spans="1:11" x14ac:dyDescent="0.25">
      <c r="A65" s="65"/>
      <c r="B65" s="68" t="s">
        <v>371</v>
      </c>
      <c r="C65" s="69"/>
      <c r="D65" s="69"/>
      <c r="E65" s="70">
        <v>300</v>
      </c>
      <c r="F65" s="70">
        <v>150</v>
      </c>
      <c r="G65" s="70"/>
      <c r="H65" s="70">
        <v>150</v>
      </c>
      <c r="I65" s="70"/>
      <c r="J65" s="47"/>
      <c r="K65" s="44"/>
    </row>
    <row r="66" spans="1:11" ht="30" x14ac:dyDescent="0.25">
      <c r="A66" s="71"/>
      <c r="B66" s="71"/>
      <c r="C66" s="72" t="s">
        <v>2</v>
      </c>
      <c r="D66" s="72" t="s">
        <v>235</v>
      </c>
      <c r="E66" s="73">
        <v>300</v>
      </c>
      <c r="F66" s="81">
        <v>150</v>
      </c>
      <c r="G66" s="73"/>
      <c r="H66" s="73">
        <v>150</v>
      </c>
      <c r="I66" s="73"/>
      <c r="J66" s="47"/>
      <c r="K66" s="44"/>
    </row>
    <row r="67" spans="1:11" x14ac:dyDescent="0.25">
      <c r="A67"/>
      <c r="B67"/>
      <c r="D67" s="33"/>
      <c r="J67" s="47"/>
      <c r="K67" s="44"/>
    </row>
    <row r="68" spans="1:11" x14ac:dyDescent="0.25">
      <c r="A68" s="50" t="s">
        <v>58</v>
      </c>
      <c r="B68" s="50"/>
      <c r="C68" s="51"/>
      <c r="D68" s="51"/>
      <c r="E68" s="52">
        <v>38839</v>
      </c>
      <c r="F68" s="52">
        <v>38901</v>
      </c>
      <c r="G68" s="52"/>
      <c r="H68" s="52">
        <v>38901</v>
      </c>
      <c r="I68" s="52">
        <v>28594</v>
      </c>
      <c r="J68" s="47"/>
      <c r="K68" s="44"/>
    </row>
    <row r="69" spans="1:11" x14ac:dyDescent="0.25">
      <c r="A69" s="61"/>
      <c r="B69" s="75" t="s">
        <v>61</v>
      </c>
      <c r="C69" s="76"/>
      <c r="D69" s="76"/>
      <c r="E69" s="64">
        <v>16852</v>
      </c>
      <c r="F69" s="64">
        <v>16849</v>
      </c>
      <c r="G69" s="64"/>
      <c r="H69" s="64">
        <v>16849</v>
      </c>
      <c r="I69" s="64">
        <v>9280</v>
      </c>
      <c r="J69" s="47"/>
      <c r="K69" s="44"/>
    </row>
    <row r="70" spans="1:11" x14ac:dyDescent="0.25">
      <c r="A70" s="65"/>
      <c r="B70" s="65"/>
      <c r="C70" s="77" t="s">
        <v>82</v>
      </c>
      <c r="D70" s="77" t="s">
        <v>236</v>
      </c>
      <c r="E70" s="67">
        <v>976</v>
      </c>
      <c r="F70" s="67">
        <v>976</v>
      </c>
      <c r="G70" s="67"/>
      <c r="H70" s="67">
        <v>976</v>
      </c>
      <c r="I70" s="67">
        <v>976</v>
      </c>
      <c r="J70" s="47"/>
      <c r="K70" s="44"/>
    </row>
    <row r="71" spans="1:11" x14ac:dyDescent="0.25">
      <c r="A71" s="65"/>
      <c r="B71" s="65"/>
      <c r="C71" s="77" t="s">
        <v>69</v>
      </c>
      <c r="D71" s="77" t="s">
        <v>237</v>
      </c>
      <c r="E71" s="67">
        <v>27</v>
      </c>
      <c r="F71" s="67">
        <v>27</v>
      </c>
      <c r="G71" s="67"/>
      <c r="H71" s="67">
        <v>27</v>
      </c>
      <c r="I71" s="67">
        <v>27</v>
      </c>
      <c r="J71" s="47"/>
      <c r="K71" s="44"/>
    </row>
    <row r="72" spans="1:11" ht="30" x14ac:dyDescent="0.25">
      <c r="A72" s="65"/>
      <c r="B72" s="65"/>
      <c r="C72" s="77" t="s">
        <v>68</v>
      </c>
      <c r="D72" s="77" t="s">
        <v>339</v>
      </c>
      <c r="E72" s="67">
        <v>1801</v>
      </c>
      <c r="F72" s="67">
        <v>1801</v>
      </c>
      <c r="G72" s="67"/>
      <c r="H72" s="67">
        <v>1801</v>
      </c>
      <c r="I72" s="67">
        <v>1801</v>
      </c>
      <c r="J72" s="47"/>
      <c r="K72" s="44"/>
    </row>
    <row r="73" spans="1:11" ht="30" x14ac:dyDescent="0.25">
      <c r="A73" s="65"/>
      <c r="B73" s="65"/>
      <c r="C73" s="66" t="s">
        <v>346</v>
      </c>
      <c r="D73" s="66" t="s">
        <v>347</v>
      </c>
      <c r="E73" s="67">
        <v>320</v>
      </c>
      <c r="F73" s="67">
        <v>320</v>
      </c>
      <c r="G73" s="67"/>
      <c r="H73" s="67">
        <v>320</v>
      </c>
      <c r="I73" s="67">
        <v>320</v>
      </c>
      <c r="J73" s="47"/>
      <c r="K73" s="44"/>
    </row>
    <row r="74" spans="1:11" ht="60" x14ac:dyDescent="0.25">
      <c r="A74" s="65"/>
      <c r="B74" s="65"/>
      <c r="C74" s="66" t="s">
        <v>340</v>
      </c>
      <c r="D74" s="66" t="s">
        <v>247</v>
      </c>
      <c r="E74" s="67">
        <v>105</v>
      </c>
      <c r="F74" s="67">
        <v>105</v>
      </c>
      <c r="G74" s="67"/>
      <c r="H74" s="67">
        <v>105</v>
      </c>
      <c r="I74" s="67">
        <v>105</v>
      </c>
      <c r="J74" s="47"/>
      <c r="K74" s="44"/>
    </row>
    <row r="75" spans="1:11" ht="45" x14ac:dyDescent="0.25">
      <c r="A75" s="65"/>
      <c r="B75" s="65"/>
      <c r="C75" s="77" t="s">
        <v>63</v>
      </c>
      <c r="D75" s="77" t="s">
        <v>238</v>
      </c>
      <c r="E75" s="67">
        <v>216</v>
      </c>
      <c r="F75" s="67">
        <v>216</v>
      </c>
      <c r="G75" s="67"/>
      <c r="H75" s="67">
        <v>216</v>
      </c>
      <c r="I75" s="67">
        <v>216</v>
      </c>
      <c r="J75" s="47"/>
      <c r="K75" s="44"/>
    </row>
    <row r="76" spans="1:11" ht="30" x14ac:dyDescent="0.25">
      <c r="A76" s="65"/>
      <c r="B76" s="65"/>
      <c r="C76" s="77" t="s">
        <v>392</v>
      </c>
      <c r="D76" s="77" t="s">
        <v>239</v>
      </c>
      <c r="E76" s="67">
        <v>1264</v>
      </c>
      <c r="F76" s="67">
        <v>1264</v>
      </c>
      <c r="G76" s="67"/>
      <c r="H76" s="67">
        <v>1264</v>
      </c>
      <c r="I76" s="67">
        <v>1264</v>
      </c>
      <c r="J76" s="47"/>
      <c r="K76" s="44"/>
    </row>
    <row r="77" spans="1:11" ht="30" x14ac:dyDescent="0.25">
      <c r="A77" s="65"/>
      <c r="B77" s="65"/>
      <c r="C77" s="77" t="s">
        <v>182</v>
      </c>
      <c r="D77" s="77" t="s">
        <v>384</v>
      </c>
      <c r="E77" s="67">
        <v>100</v>
      </c>
      <c r="F77" s="67">
        <v>100</v>
      </c>
      <c r="G77" s="67"/>
      <c r="H77" s="67">
        <v>100</v>
      </c>
      <c r="I77" s="67"/>
      <c r="J77" s="47"/>
      <c r="K77" s="44"/>
    </row>
    <row r="78" spans="1:11" ht="30" x14ac:dyDescent="0.25">
      <c r="A78" s="65"/>
      <c r="B78" s="65"/>
      <c r="C78" s="77" t="s">
        <v>184</v>
      </c>
      <c r="D78" s="77" t="s">
        <v>184</v>
      </c>
      <c r="E78" s="67">
        <v>86</v>
      </c>
      <c r="F78" s="67">
        <v>86</v>
      </c>
      <c r="G78" s="67"/>
      <c r="H78" s="67">
        <v>86</v>
      </c>
      <c r="I78" s="67"/>
      <c r="J78" s="47"/>
      <c r="K78" s="44"/>
    </row>
    <row r="79" spans="1:11" ht="90" x14ac:dyDescent="0.25">
      <c r="A79" s="65"/>
      <c r="B79" s="65"/>
      <c r="C79" s="66" t="s">
        <v>333</v>
      </c>
      <c r="D79" s="66" t="s">
        <v>240</v>
      </c>
      <c r="E79" s="67">
        <v>600</v>
      </c>
      <c r="F79" s="67">
        <v>600</v>
      </c>
      <c r="G79" s="67"/>
      <c r="H79" s="67">
        <v>600</v>
      </c>
      <c r="I79" s="67">
        <v>364</v>
      </c>
      <c r="J79" s="47"/>
      <c r="K79" s="44"/>
    </row>
    <row r="80" spans="1:11" ht="30" x14ac:dyDescent="0.25">
      <c r="A80" s="65"/>
      <c r="B80" s="65"/>
      <c r="C80" s="66" t="s">
        <v>334</v>
      </c>
      <c r="D80" s="66" t="s">
        <v>66</v>
      </c>
      <c r="E80" s="67">
        <v>1387</v>
      </c>
      <c r="F80" s="67">
        <v>1387</v>
      </c>
      <c r="G80" s="67"/>
      <c r="H80" s="67">
        <v>1387</v>
      </c>
      <c r="I80" s="67">
        <v>1387</v>
      </c>
      <c r="J80" s="47"/>
      <c r="K80" s="44"/>
    </row>
    <row r="81" spans="1:11" x14ac:dyDescent="0.25">
      <c r="A81" s="65"/>
      <c r="B81" s="65"/>
      <c r="C81" s="77" t="s">
        <v>79</v>
      </c>
      <c r="D81" s="77" t="s">
        <v>241</v>
      </c>
      <c r="E81" s="67">
        <v>1900</v>
      </c>
      <c r="F81" s="67">
        <v>1900</v>
      </c>
      <c r="G81" s="67"/>
      <c r="H81" s="67">
        <v>1900</v>
      </c>
      <c r="I81" s="67"/>
      <c r="J81" s="47"/>
      <c r="K81" s="44"/>
    </row>
    <row r="82" spans="1:11" ht="45" x14ac:dyDescent="0.25">
      <c r="A82" s="65"/>
      <c r="B82" s="65"/>
      <c r="C82" s="77" t="s">
        <v>160</v>
      </c>
      <c r="D82" s="77" t="s">
        <v>244</v>
      </c>
      <c r="E82" s="67">
        <v>250</v>
      </c>
      <c r="F82" s="67">
        <v>250</v>
      </c>
      <c r="G82" s="67"/>
      <c r="H82" s="67">
        <v>250</v>
      </c>
      <c r="I82" s="67"/>
      <c r="J82" s="47"/>
      <c r="K82" s="44"/>
    </row>
    <row r="83" spans="1:11" ht="45" x14ac:dyDescent="0.25">
      <c r="A83" s="65"/>
      <c r="B83" s="65"/>
      <c r="C83" s="77" t="s">
        <v>84</v>
      </c>
      <c r="D83" s="77" t="s">
        <v>242</v>
      </c>
      <c r="E83" s="67">
        <v>3500</v>
      </c>
      <c r="F83" s="67">
        <v>3500</v>
      </c>
      <c r="G83" s="67"/>
      <c r="H83" s="67">
        <v>3500</v>
      </c>
      <c r="I83" s="67"/>
      <c r="J83" s="47"/>
      <c r="K83" s="44"/>
    </row>
    <row r="84" spans="1:11" ht="45" x14ac:dyDescent="0.25">
      <c r="A84" s="65"/>
      <c r="B84" s="65"/>
      <c r="C84" s="77" t="s">
        <v>152</v>
      </c>
      <c r="D84" s="77" t="s">
        <v>243</v>
      </c>
      <c r="E84" s="67">
        <v>200</v>
      </c>
      <c r="F84" s="67">
        <v>200</v>
      </c>
      <c r="G84" s="67"/>
      <c r="H84" s="67">
        <v>200</v>
      </c>
      <c r="I84" s="67"/>
      <c r="J84" s="47"/>
      <c r="K84" s="44"/>
    </row>
    <row r="85" spans="1:11" ht="30" x14ac:dyDescent="0.25">
      <c r="A85" s="65"/>
      <c r="B85" s="65"/>
      <c r="C85" s="77" t="s">
        <v>80</v>
      </c>
      <c r="D85" s="77" t="s">
        <v>245</v>
      </c>
      <c r="E85" s="67">
        <v>30</v>
      </c>
      <c r="F85" s="67">
        <v>30</v>
      </c>
      <c r="G85" s="67"/>
      <c r="H85" s="67">
        <v>30</v>
      </c>
      <c r="I85" s="67"/>
      <c r="J85" s="47"/>
      <c r="K85" s="44"/>
    </row>
    <row r="86" spans="1:11" ht="105" x14ac:dyDescent="0.25">
      <c r="A86" s="65"/>
      <c r="B86" s="65"/>
      <c r="C86" s="77" t="s">
        <v>62</v>
      </c>
      <c r="D86" s="77" t="s">
        <v>246</v>
      </c>
      <c r="E86" s="67">
        <v>3800</v>
      </c>
      <c r="F86" s="67">
        <v>3800</v>
      </c>
      <c r="G86" s="67"/>
      <c r="H86" s="67">
        <v>3800</v>
      </c>
      <c r="I86" s="67">
        <v>2820</v>
      </c>
      <c r="J86" s="47"/>
      <c r="K86" s="44"/>
    </row>
    <row r="87" spans="1:11" ht="90" x14ac:dyDescent="0.25">
      <c r="A87" s="65"/>
      <c r="B87" s="65"/>
      <c r="C87" s="66" t="s">
        <v>376</v>
      </c>
      <c r="D87" s="66" t="s">
        <v>377</v>
      </c>
      <c r="E87" s="67">
        <v>290</v>
      </c>
      <c r="F87" s="74">
        <v>287</v>
      </c>
      <c r="G87" s="67"/>
      <c r="H87" s="67">
        <v>287</v>
      </c>
      <c r="I87" s="67"/>
      <c r="J87" s="47"/>
      <c r="K87" s="44"/>
    </row>
    <row r="88" spans="1:11" x14ac:dyDescent="0.25">
      <c r="A88" s="65"/>
      <c r="B88" s="78" t="s">
        <v>67</v>
      </c>
      <c r="C88" s="79"/>
      <c r="D88" s="79"/>
      <c r="E88" s="70">
        <v>9032</v>
      </c>
      <c r="F88" s="70">
        <f>9032-1277+261</f>
        <v>8016</v>
      </c>
      <c r="G88" s="70"/>
      <c r="H88" s="70">
        <f>9032-1277+261</f>
        <v>8016</v>
      </c>
      <c r="I88" s="70">
        <f>6294-1277+261</f>
        <v>5278</v>
      </c>
      <c r="J88" s="47"/>
      <c r="K88" s="44"/>
    </row>
    <row r="89" spans="1:11" x14ac:dyDescent="0.25">
      <c r="A89" s="65"/>
      <c r="B89" s="65"/>
      <c r="C89" s="77" t="s">
        <v>74</v>
      </c>
      <c r="D89" s="77" t="s">
        <v>248</v>
      </c>
      <c r="E89" s="67">
        <v>58</v>
      </c>
      <c r="F89" s="67">
        <v>58</v>
      </c>
      <c r="G89" s="67"/>
      <c r="H89" s="67">
        <v>58</v>
      </c>
      <c r="I89" s="67">
        <v>58</v>
      </c>
      <c r="J89" s="47"/>
      <c r="K89" s="44"/>
    </row>
    <row r="90" spans="1:11" ht="60" x14ac:dyDescent="0.25">
      <c r="A90" s="65"/>
      <c r="B90" s="65"/>
      <c r="C90" s="66" t="s">
        <v>337</v>
      </c>
      <c r="D90" s="66" t="s">
        <v>338</v>
      </c>
      <c r="E90" s="67">
        <v>404</v>
      </c>
      <c r="F90" s="67">
        <v>404</v>
      </c>
      <c r="G90" s="67"/>
      <c r="H90" s="67">
        <v>404</v>
      </c>
      <c r="I90" s="67">
        <v>404</v>
      </c>
      <c r="J90" s="47"/>
      <c r="K90" s="44"/>
    </row>
    <row r="91" spans="1:11" ht="90" x14ac:dyDescent="0.25">
      <c r="A91" s="65"/>
      <c r="B91" s="65"/>
      <c r="C91" s="77" t="s">
        <v>70</v>
      </c>
      <c r="D91" s="77" t="s">
        <v>249</v>
      </c>
      <c r="E91" s="67">
        <v>86</v>
      </c>
      <c r="F91" s="67">
        <v>86</v>
      </c>
      <c r="G91" s="67"/>
      <c r="H91" s="67">
        <v>86</v>
      </c>
      <c r="I91" s="67">
        <v>86</v>
      </c>
      <c r="J91" s="47"/>
      <c r="K91" s="44"/>
    </row>
    <row r="92" spans="1:11" ht="30" x14ac:dyDescent="0.25">
      <c r="A92" s="65"/>
      <c r="B92" s="65"/>
      <c r="C92" s="66" t="s">
        <v>348</v>
      </c>
      <c r="D92" s="66" t="s">
        <v>250</v>
      </c>
      <c r="E92" s="67">
        <v>1225</v>
      </c>
      <c r="F92" s="67">
        <v>1225</v>
      </c>
      <c r="G92" s="67"/>
      <c r="H92" s="67">
        <v>1225</v>
      </c>
      <c r="I92" s="67">
        <v>1225</v>
      </c>
      <c r="J92" s="47"/>
      <c r="K92" s="44"/>
    </row>
    <row r="93" spans="1:11" ht="75" x14ac:dyDescent="0.25">
      <c r="A93" s="65"/>
      <c r="B93" s="65"/>
      <c r="C93" s="66" t="s">
        <v>341</v>
      </c>
      <c r="D93" s="66" t="s">
        <v>342</v>
      </c>
      <c r="E93" s="67">
        <v>580</v>
      </c>
      <c r="F93" s="67">
        <v>580</v>
      </c>
      <c r="G93" s="67"/>
      <c r="H93" s="67">
        <v>580</v>
      </c>
      <c r="I93" s="67">
        <v>580</v>
      </c>
      <c r="J93" s="47"/>
      <c r="K93" s="44"/>
    </row>
    <row r="94" spans="1:11" ht="45" x14ac:dyDescent="0.25">
      <c r="A94" s="65"/>
      <c r="B94" s="65"/>
      <c r="C94" s="77" t="s">
        <v>185</v>
      </c>
      <c r="D94" s="77" t="s">
        <v>343</v>
      </c>
      <c r="E94" s="67">
        <v>323</v>
      </c>
      <c r="F94" s="67">
        <v>323</v>
      </c>
      <c r="G94" s="67"/>
      <c r="H94" s="67">
        <v>323</v>
      </c>
      <c r="I94" s="67"/>
      <c r="J94" s="47"/>
      <c r="K94" s="44"/>
    </row>
    <row r="95" spans="1:11" x14ac:dyDescent="0.25">
      <c r="A95" s="65"/>
      <c r="B95" s="65"/>
      <c r="C95" s="77" t="s">
        <v>75</v>
      </c>
      <c r="D95" s="77" t="s">
        <v>251</v>
      </c>
      <c r="E95" s="67">
        <v>1082</v>
      </c>
      <c r="F95" s="67">
        <v>1082</v>
      </c>
      <c r="G95" s="67"/>
      <c r="H95" s="67">
        <v>1082</v>
      </c>
      <c r="I95" s="67">
        <v>1082</v>
      </c>
      <c r="J95" s="47"/>
      <c r="K95" s="44"/>
    </row>
    <row r="96" spans="1:11" ht="30" x14ac:dyDescent="0.25">
      <c r="A96" s="65"/>
      <c r="B96" s="65"/>
      <c r="C96" s="77" t="s">
        <v>393</v>
      </c>
      <c r="D96" s="77" t="s">
        <v>239</v>
      </c>
      <c r="E96" s="67">
        <v>840</v>
      </c>
      <c r="F96" s="67">
        <v>840</v>
      </c>
      <c r="G96" s="67"/>
      <c r="H96" s="67">
        <v>840</v>
      </c>
      <c r="I96" s="67">
        <v>840</v>
      </c>
      <c r="J96" s="47"/>
      <c r="K96" s="44"/>
    </row>
    <row r="97" spans="1:11" x14ac:dyDescent="0.25">
      <c r="A97" s="65"/>
      <c r="B97" s="65"/>
      <c r="C97" s="77" t="s">
        <v>154</v>
      </c>
      <c r="D97" s="77" t="s">
        <v>252</v>
      </c>
      <c r="E97" s="67">
        <v>450</v>
      </c>
      <c r="F97" s="67">
        <v>450</v>
      </c>
      <c r="G97" s="67"/>
      <c r="H97" s="67">
        <v>450</v>
      </c>
      <c r="I97" s="67"/>
      <c r="J97" s="47"/>
      <c r="K97" s="44"/>
    </row>
    <row r="98" spans="1:11" ht="30" x14ac:dyDescent="0.25">
      <c r="A98" s="65"/>
      <c r="B98" s="65"/>
      <c r="C98" s="66" t="s">
        <v>335</v>
      </c>
      <c r="D98" s="66" t="s">
        <v>336</v>
      </c>
      <c r="E98" s="67">
        <v>742</v>
      </c>
      <c r="F98" s="67">
        <v>742</v>
      </c>
      <c r="G98" s="67"/>
      <c r="H98" s="67">
        <v>742</v>
      </c>
      <c r="I98" s="67">
        <v>742</v>
      </c>
      <c r="J98" s="47"/>
      <c r="K98" s="44"/>
    </row>
    <row r="99" spans="1:11" ht="30" x14ac:dyDescent="0.25">
      <c r="A99" s="65"/>
      <c r="B99" s="65"/>
      <c r="C99" s="77" t="s">
        <v>187</v>
      </c>
      <c r="D99" s="77" t="s">
        <v>345</v>
      </c>
      <c r="E99" s="67">
        <v>1000</v>
      </c>
      <c r="F99" s="67">
        <v>1000</v>
      </c>
      <c r="G99" s="67"/>
      <c r="H99" s="67">
        <v>1000</v>
      </c>
      <c r="I99" s="67"/>
      <c r="J99" s="47"/>
      <c r="K99" s="44"/>
    </row>
    <row r="100" spans="1:11" ht="60" x14ac:dyDescent="0.25">
      <c r="A100" s="65"/>
      <c r="B100" s="65"/>
      <c r="C100" s="77" t="s">
        <v>186</v>
      </c>
      <c r="D100" s="77" t="s">
        <v>253</v>
      </c>
      <c r="E100" s="67">
        <v>965</v>
      </c>
      <c r="F100" s="67">
        <v>965</v>
      </c>
      <c r="G100" s="67"/>
      <c r="H100" s="67">
        <v>965</v>
      </c>
      <c r="I100" s="67"/>
      <c r="J100" s="47"/>
      <c r="K100" s="44"/>
    </row>
    <row r="101" spans="1:11" ht="60" x14ac:dyDescent="0.25">
      <c r="A101" s="65"/>
      <c r="B101" s="65"/>
      <c r="C101" s="66" t="s">
        <v>344</v>
      </c>
      <c r="D101" s="66" t="s">
        <v>253</v>
      </c>
      <c r="E101" s="67">
        <v>1277</v>
      </c>
      <c r="F101" s="74">
        <v>261</v>
      </c>
      <c r="G101" s="67"/>
      <c r="H101" s="67">
        <v>0</v>
      </c>
      <c r="I101" s="67">
        <v>261</v>
      </c>
      <c r="J101" s="47"/>
      <c r="K101" s="44"/>
    </row>
    <row r="102" spans="1:11" x14ac:dyDescent="0.25">
      <c r="A102" s="65"/>
      <c r="B102" s="78" t="s">
        <v>59</v>
      </c>
      <c r="C102" s="79"/>
      <c r="D102" s="79"/>
      <c r="E102" s="70">
        <v>12955</v>
      </c>
      <c r="F102" s="70">
        <v>14036</v>
      </c>
      <c r="G102" s="70"/>
      <c r="H102" s="70">
        <v>14036</v>
      </c>
      <c r="I102" s="70">
        <v>14036</v>
      </c>
      <c r="J102" s="47"/>
      <c r="K102" s="44"/>
    </row>
    <row r="103" spans="1:11" ht="30" x14ac:dyDescent="0.25">
      <c r="A103" s="71"/>
      <c r="B103" s="71"/>
      <c r="C103" s="80" t="s">
        <v>60</v>
      </c>
      <c r="D103" s="80" t="s">
        <v>254</v>
      </c>
      <c r="E103" s="73">
        <v>12955</v>
      </c>
      <c r="F103" s="81">
        <v>14036</v>
      </c>
      <c r="G103" s="73"/>
      <c r="H103" s="73">
        <v>14036</v>
      </c>
      <c r="I103" s="73">
        <v>14036</v>
      </c>
      <c r="J103" s="47"/>
      <c r="K103" s="44"/>
    </row>
    <row r="104" spans="1:11" x14ac:dyDescent="0.25">
      <c r="A104"/>
      <c r="B104"/>
      <c r="C104" s="49"/>
      <c r="D104" s="49"/>
      <c r="J104" s="47"/>
      <c r="K104" s="44"/>
    </row>
    <row r="105" spans="1:11" x14ac:dyDescent="0.25">
      <c r="A105" s="50" t="s">
        <v>41</v>
      </c>
      <c r="B105" s="50"/>
      <c r="C105" s="51"/>
      <c r="D105" s="51"/>
      <c r="E105" s="52">
        <v>75870</v>
      </c>
      <c r="F105" s="52">
        <v>75870</v>
      </c>
      <c r="G105" s="52">
        <v>56302</v>
      </c>
      <c r="H105" s="52">
        <v>19568</v>
      </c>
      <c r="I105" s="52">
        <v>18218</v>
      </c>
      <c r="J105" s="47"/>
      <c r="K105" s="44"/>
    </row>
    <row r="106" spans="1:11" x14ac:dyDescent="0.25">
      <c r="A106" s="61"/>
      <c r="B106" s="75" t="s">
        <v>53</v>
      </c>
      <c r="C106" s="76"/>
      <c r="D106" s="76"/>
      <c r="E106" s="64">
        <v>22183</v>
      </c>
      <c r="F106" s="64">
        <v>22183</v>
      </c>
      <c r="G106" s="64">
        <v>20519</v>
      </c>
      <c r="H106" s="64">
        <v>1664</v>
      </c>
      <c r="I106" s="64">
        <v>314</v>
      </c>
      <c r="J106" s="47"/>
      <c r="K106" s="44"/>
    </row>
    <row r="107" spans="1:11" ht="30" x14ac:dyDescent="0.25">
      <c r="A107" s="65"/>
      <c r="B107" s="65"/>
      <c r="C107" s="66" t="s">
        <v>372</v>
      </c>
      <c r="D107" s="66" t="s">
        <v>255</v>
      </c>
      <c r="E107" s="67">
        <v>20519</v>
      </c>
      <c r="F107" s="67">
        <v>20519</v>
      </c>
      <c r="G107" s="67">
        <v>20519</v>
      </c>
      <c r="H107" s="67">
        <v>0</v>
      </c>
      <c r="I107" s="67"/>
      <c r="J107" s="47"/>
      <c r="K107" s="44"/>
    </row>
    <row r="108" spans="1:11" ht="30" x14ac:dyDescent="0.25">
      <c r="A108" s="65"/>
      <c r="B108" s="65"/>
      <c r="C108" s="77" t="s">
        <v>54</v>
      </c>
      <c r="D108" s="77" t="s">
        <v>256</v>
      </c>
      <c r="E108" s="67">
        <v>314</v>
      </c>
      <c r="F108" s="67">
        <v>314</v>
      </c>
      <c r="G108" s="67"/>
      <c r="H108" s="67">
        <v>314</v>
      </c>
      <c r="I108" s="67">
        <v>314</v>
      </c>
      <c r="J108" s="47"/>
      <c r="K108" s="44"/>
    </row>
    <row r="109" spans="1:11" ht="60" customHeight="1" x14ac:dyDescent="0.25">
      <c r="A109" s="65"/>
      <c r="B109" s="65"/>
      <c r="C109" s="77" t="s">
        <v>103</v>
      </c>
      <c r="D109" s="77" t="s">
        <v>230</v>
      </c>
      <c r="E109" s="67">
        <v>1350</v>
      </c>
      <c r="F109" s="67">
        <v>1350</v>
      </c>
      <c r="G109" s="67"/>
      <c r="H109" s="67">
        <v>1350</v>
      </c>
      <c r="I109" s="67"/>
      <c r="J109" s="47"/>
      <c r="K109" s="44"/>
    </row>
    <row r="110" spans="1:11" x14ac:dyDescent="0.25">
      <c r="A110" s="65"/>
      <c r="B110" s="78" t="s">
        <v>42</v>
      </c>
      <c r="C110" s="79"/>
      <c r="D110" s="79"/>
      <c r="E110" s="70">
        <v>1089</v>
      </c>
      <c r="F110" s="70">
        <v>1089</v>
      </c>
      <c r="G110" s="70"/>
      <c r="H110" s="70">
        <v>1089</v>
      </c>
      <c r="I110" s="70">
        <v>1089</v>
      </c>
      <c r="J110" s="47"/>
      <c r="K110" s="44"/>
    </row>
    <row r="111" spans="1:11" x14ac:dyDescent="0.25">
      <c r="A111" s="65"/>
      <c r="B111" s="65"/>
      <c r="C111" s="77" t="s">
        <v>43</v>
      </c>
      <c r="D111" s="77" t="s">
        <v>257</v>
      </c>
      <c r="E111" s="67">
        <v>1089</v>
      </c>
      <c r="F111" s="67">
        <v>1089</v>
      </c>
      <c r="G111" s="67"/>
      <c r="H111" s="67">
        <v>1089</v>
      </c>
      <c r="I111" s="67">
        <v>1089</v>
      </c>
      <c r="J111" s="47"/>
      <c r="K111" s="44"/>
    </row>
    <row r="112" spans="1:11" x14ac:dyDescent="0.25">
      <c r="A112" s="65"/>
      <c r="B112" s="78" t="s">
        <v>86</v>
      </c>
      <c r="C112" s="79"/>
      <c r="D112" s="79"/>
      <c r="E112" s="70">
        <v>10766</v>
      </c>
      <c r="F112" s="70">
        <v>10766</v>
      </c>
      <c r="G112" s="70">
        <v>10766</v>
      </c>
      <c r="H112" s="70">
        <v>0</v>
      </c>
      <c r="I112" s="70"/>
      <c r="J112" s="47"/>
      <c r="K112" s="44"/>
    </row>
    <row r="113" spans="1:11" ht="30" x14ac:dyDescent="0.25">
      <c r="A113" s="65"/>
      <c r="B113" s="65"/>
      <c r="C113" s="77" t="s">
        <v>87</v>
      </c>
      <c r="D113" s="77" t="s">
        <v>258</v>
      </c>
      <c r="E113" s="67">
        <v>10766</v>
      </c>
      <c r="F113" s="67">
        <v>10766</v>
      </c>
      <c r="G113" s="67">
        <v>10766</v>
      </c>
      <c r="H113" s="67">
        <v>0</v>
      </c>
      <c r="I113" s="67"/>
      <c r="J113" s="47"/>
      <c r="K113" s="44"/>
    </row>
    <row r="114" spans="1:11" x14ac:dyDescent="0.25">
      <c r="A114" s="65"/>
      <c r="B114" s="78" t="s">
        <v>94</v>
      </c>
      <c r="C114" s="79"/>
      <c r="D114" s="79"/>
      <c r="E114" s="70">
        <v>22579</v>
      </c>
      <c r="F114" s="70">
        <v>22579</v>
      </c>
      <c r="G114" s="70">
        <v>22308</v>
      </c>
      <c r="H114" s="70">
        <v>271</v>
      </c>
      <c r="I114" s="70">
        <v>271</v>
      </c>
      <c r="J114" s="47"/>
      <c r="K114" s="44"/>
    </row>
    <row r="115" spans="1:11" x14ac:dyDescent="0.25">
      <c r="A115" s="65"/>
      <c r="B115" s="65"/>
      <c r="C115" s="77" t="s">
        <v>260</v>
      </c>
      <c r="D115" s="77" t="s">
        <v>259</v>
      </c>
      <c r="E115" s="67">
        <v>1968</v>
      </c>
      <c r="F115" s="67">
        <v>1968</v>
      </c>
      <c r="G115" s="67">
        <v>1968</v>
      </c>
      <c r="H115" s="67">
        <v>0</v>
      </c>
      <c r="I115" s="67"/>
      <c r="J115" s="47"/>
      <c r="K115" s="44"/>
    </row>
    <row r="116" spans="1:11" ht="60" x14ac:dyDescent="0.25">
      <c r="A116" s="65"/>
      <c r="B116" s="65"/>
      <c r="C116" s="66" t="s">
        <v>373</v>
      </c>
      <c r="D116" s="66" t="s">
        <v>261</v>
      </c>
      <c r="E116" s="67">
        <v>18612</v>
      </c>
      <c r="F116" s="67">
        <v>18612</v>
      </c>
      <c r="G116" s="67">
        <v>18612</v>
      </c>
      <c r="H116" s="67">
        <v>0</v>
      </c>
      <c r="I116" s="67"/>
      <c r="J116" s="47"/>
      <c r="K116" s="44"/>
    </row>
    <row r="117" spans="1:11" ht="60" x14ac:dyDescent="0.25">
      <c r="A117" s="65"/>
      <c r="B117" s="65"/>
      <c r="C117" s="77" t="s">
        <v>97</v>
      </c>
      <c r="D117" s="77" t="s">
        <v>262</v>
      </c>
      <c r="E117" s="67">
        <v>271</v>
      </c>
      <c r="F117" s="67">
        <v>271</v>
      </c>
      <c r="G117" s="67"/>
      <c r="H117" s="67">
        <v>271</v>
      </c>
      <c r="I117" s="67">
        <v>271</v>
      </c>
      <c r="J117" s="47"/>
      <c r="K117" s="44"/>
    </row>
    <row r="118" spans="1:11" x14ac:dyDescent="0.25">
      <c r="A118" s="65"/>
      <c r="B118" s="65"/>
      <c r="C118" s="77" t="s">
        <v>176</v>
      </c>
      <c r="D118" s="77" t="s">
        <v>263</v>
      </c>
      <c r="E118" s="67">
        <v>663</v>
      </c>
      <c r="F118" s="67">
        <v>663</v>
      </c>
      <c r="G118" s="67">
        <v>663</v>
      </c>
      <c r="H118" s="67">
        <v>0</v>
      </c>
      <c r="I118" s="67"/>
      <c r="J118" s="47"/>
      <c r="K118" s="44"/>
    </row>
    <row r="119" spans="1:11" ht="30" x14ac:dyDescent="0.25">
      <c r="A119" s="65"/>
      <c r="B119" s="65"/>
      <c r="C119" s="66" t="s">
        <v>374</v>
      </c>
      <c r="D119" s="66" t="s">
        <v>264</v>
      </c>
      <c r="E119" s="67">
        <v>140</v>
      </c>
      <c r="F119" s="67">
        <v>140</v>
      </c>
      <c r="G119" s="67">
        <v>140</v>
      </c>
      <c r="H119" s="67">
        <v>0</v>
      </c>
      <c r="I119" s="67"/>
      <c r="J119" s="47"/>
      <c r="K119" s="44"/>
    </row>
    <row r="120" spans="1:11" ht="45" x14ac:dyDescent="0.25">
      <c r="A120" s="65"/>
      <c r="B120" s="65"/>
      <c r="C120" s="66" t="s">
        <v>375</v>
      </c>
      <c r="D120" s="66" t="s">
        <v>265</v>
      </c>
      <c r="E120" s="67">
        <v>925</v>
      </c>
      <c r="F120" s="67">
        <v>925</v>
      </c>
      <c r="G120" s="67">
        <v>925</v>
      </c>
      <c r="H120" s="67">
        <v>0</v>
      </c>
      <c r="I120" s="67"/>
      <c r="J120" s="47"/>
      <c r="K120" s="44"/>
    </row>
    <row r="121" spans="1:11" x14ac:dyDescent="0.25">
      <c r="A121" s="65"/>
      <c r="B121" s="78" t="s">
        <v>88</v>
      </c>
      <c r="C121" s="79"/>
      <c r="D121" s="79"/>
      <c r="E121" s="70">
        <v>10075</v>
      </c>
      <c r="F121" s="70">
        <v>10075</v>
      </c>
      <c r="G121" s="70">
        <v>1231</v>
      </c>
      <c r="H121" s="70">
        <v>8844</v>
      </c>
      <c r="I121" s="70">
        <v>8844</v>
      </c>
      <c r="J121" s="47"/>
      <c r="K121" s="44"/>
    </row>
    <row r="122" spans="1:11" ht="60" x14ac:dyDescent="0.25">
      <c r="A122" s="65"/>
      <c r="B122" s="65"/>
      <c r="C122" s="77" t="s">
        <v>100</v>
      </c>
      <c r="D122" s="77" t="s">
        <v>266</v>
      </c>
      <c r="E122" s="67">
        <v>650</v>
      </c>
      <c r="F122" s="67">
        <v>650</v>
      </c>
      <c r="G122" s="67"/>
      <c r="H122" s="67">
        <v>650</v>
      </c>
      <c r="I122" s="67">
        <v>650</v>
      </c>
      <c r="J122" s="47"/>
      <c r="K122" s="44"/>
    </row>
    <row r="123" spans="1:11" ht="30" customHeight="1" x14ac:dyDescent="0.25">
      <c r="A123" s="65"/>
      <c r="B123" s="65"/>
      <c r="C123" s="77" t="s">
        <v>99</v>
      </c>
      <c r="D123" s="77" t="s">
        <v>267</v>
      </c>
      <c r="E123" s="67">
        <v>266</v>
      </c>
      <c r="F123" s="67">
        <v>266</v>
      </c>
      <c r="G123" s="67"/>
      <c r="H123" s="67">
        <v>266</v>
      </c>
      <c r="I123" s="67">
        <v>266</v>
      </c>
      <c r="J123" s="47"/>
      <c r="K123" s="44"/>
    </row>
    <row r="124" spans="1:11" ht="60" x14ac:dyDescent="0.25">
      <c r="A124" s="65"/>
      <c r="B124" s="65"/>
      <c r="C124" s="77" t="s">
        <v>98</v>
      </c>
      <c r="D124" s="77" t="s">
        <v>268</v>
      </c>
      <c r="E124" s="67">
        <v>395</v>
      </c>
      <c r="F124" s="67">
        <v>395</v>
      </c>
      <c r="G124" s="67"/>
      <c r="H124" s="67">
        <v>395</v>
      </c>
      <c r="I124" s="67">
        <v>395</v>
      </c>
      <c r="J124" s="47"/>
      <c r="K124" s="44"/>
    </row>
    <row r="125" spans="1:11" ht="60" customHeight="1" x14ac:dyDescent="0.25">
      <c r="A125" s="65"/>
      <c r="B125" s="65"/>
      <c r="C125" s="77" t="s">
        <v>114</v>
      </c>
      <c r="D125" s="77" t="s">
        <v>269</v>
      </c>
      <c r="E125" s="67">
        <v>5381</v>
      </c>
      <c r="F125" s="67">
        <v>5381</v>
      </c>
      <c r="G125" s="67"/>
      <c r="H125" s="67">
        <v>5381</v>
      </c>
      <c r="I125" s="67">
        <v>5381</v>
      </c>
      <c r="J125" s="47"/>
      <c r="K125" s="44"/>
    </row>
    <row r="126" spans="1:11" x14ac:dyDescent="0.25">
      <c r="A126" s="65"/>
      <c r="B126" s="65"/>
      <c r="C126" s="77" t="s">
        <v>159</v>
      </c>
      <c r="D126" s="77" t="s">
        <v>271</v>
      </c>
      <c r="E126" s="67">
        <v>1231</v>
      </c>
      <c r="F126" s="67">
        <v>1231</v>
      </c>
      <c r="G126" s="67">
        <v>1231</v>
      </c>
      <c r="H126" s="67">
        <v>0</v>
      </c>
      <c r="I126" s="67"/>
      <c r="J126" s="47"/>
      <c r="K126" s="44"/>
    </row>
    <row r="127" spans="1:11" ht="75" x14ac:dyDescent="0.25">
      <c r="A127" s="65"/>
      <c r="B127" s="65"/>
      <c r="C127" s="77" t="s">
        <v>89</v>
      </c>
      <c r="D127" s="77" t="s">
        <v>270</v>
      </c>
      <c r="E127" s="67">
        <v>2152</v>
      </c>
      <c r="F127" s="67">
        <v>2152</v>
      </c>
      <c r="G127" s="67"/>
      <c r="H127" s="67">
        <v>2152</v>
      </c>
      <c r="I127" s="67">
        <v>2152</v>
      </c>
      <c r="J127" s="47"/>
      <c r="K127" s="44"/>
    </row>
    <row r="128" spans="1:11" x14ac:dyDescent="0.25">
      <c r="A128" s="65"/>
      <c r="B128" s="78" t="s">
        <v>90</v>
      </c>
      <c r="C128" s="79"/>
      <c r="D128" s="79"/>
      <c r="E128" s="70">
        <v>1478</v>
      </c>
      <c r="F128" s="70">
        <v>1478</v>
      </c>
      <c r="G128" s="70">
        <v>1478</v>
      </c>
      <c r="H128" s="70">
        <v>0</v>
      </c>
      <c r="I128" s="70">
        <v>0</v>
      </c>
      <c r="J128" s="47"/>
      <c r="K128" s="44"/>
    </row>
    <row r="129" spans="1:11" ht="60" x14ac:dyDescent="0.25">
      <c r="A129" s="65"/>
      <c r="B129" s="65"/>
      <c r="C129" s="77" t="s">
        <v>91</v>
      </c>
      <c r="D129" s="77" t="s">
        <v>272</v>
      </c>
      <c r="E129" s="67">
        <v>1478</v>
      </c>
      <c r="F129" s="67">
        <v>1478</v>
      </c>
      <c r="G129" s="67">
        <v>1478</v>
      </c>
      <c r="H129" s="67">
        <v>0</v>
      </c>
      <c r="I129" s="67"/>
      <c r="J129" s="47"/>
      <c r="K129" s="44"/>
    </row>
    <row r="130" spans="1:11" ht="60" customHeight="1" x14ac:dyDescent="0.25">
      <c r="A130" s="65"/>
      <c r="B130" s="65"/>
      <c r="C130" s="82" t="s">
        <v>382</v>
      </c>
      <c r="D130" s="82" t="s">
        <v>269</v>
      </c>
      <c r="E130" s="67">
        <v>0</v>
      </c>
      <c r="F130" s="67">
        <v>0</v>
      </c>
      <c r="G130" s="67"/>
      <c r="H130" s="67">
        <v>0</v>
      </c>
      <c r="I130" s="67">
        <v>0</v>
      </c>
      <c r="J130" s="47"/>
      <c r="K130" s="44"/>
    </row>
    <row r="131" spans="1:11" x14ac:dyDescent="0.25">
      <c r="A131" s="65"/>
      <c r="B131" s="78" t="s">
        <v>93</v>
      </c>
      <c r="C131" s="79"/>
      <c r="D131" s="79"/>
      <c r="E131" s="70">
        <v>7700</v>
      </c>
      <c r="F131" s="70">
        <v>7700</v>
      </c>
      <c r="G131" s="70"/>
      <c r="H131" s="70">
        <v>7700</v>
      </c>
      <c r="I131" s="70">
        <v>7700</v>
      </c>
      <c r="J131" s="47"/>
      <c r="K131" s="44"/>
    </row>
    <row r="132" spans="1:11" ht="60" x14ac:dyDescent="0.25">
      <c r="A132" s="71"/>
      <c r="B132" s="71"/>
      <c r="C132" s="80" t="s">
        <v>92</v>
      </c>
      <c r="D132" s="80" t="s">
        <v>273</v>
      </c>
      <c r="E132" s="73">
        <v>7700</v>
      </c>
      <c r="F132" s="73">
        <v>7700</v>
      </c>
      <c r="G132" s="73"/>
      <c r="H132" s="73">
        <v>7700</v>
      </c>
      <c r="I132" s="73">
        <v>7700</v>
      </c>
      <c r="J132" s="47"/>
      <c r="K132" s="44"/>
    </row>
    <row r="133" spans="1:11" x14ac:dyDescent="0.25">
      <c r="A133"/>
      <c r="B133"/>
      <c r="C133" s="49"/>
      <c r="D133" s="49"/>
      <c r="J133" s="47"/>
      <c r="K133" s="44"/>
    </row>
    <row r="134" spans="1:11" x14ac:dyDescent="0.25">
      <c r="A134" s="50" t="s">
        <v>12</v>
      </c>
      <c r="B134" s="50"/>
      <c r="C134" s="51"/>
      <c r="D134" s="51"/>
      <c r="E134" s="52">
        <v>4541</v>
      </c>
      <c r="F134" s="52">
        <v>4541</v>
      </c>
      <c r="G134" s="52">
        <v>128</v>
      </c>
      <c r="H134" s="52">
        <v>4413</v>
      </c>
      <c r="I134" s="52">
        <v>4213</v>
      </c>
      <c r="J134" s="47"/>
      <c r="K134" s="44"/>
    </row>
    <row r="135" spans="1:11" x14ac:dyDescent="0.25">
      <c r="A135" s="61"/>
      <c r="B135" s="75" t="s">
        <v>144</v>
      </c>
      <c r="C135" s="76"/>
      <c r="D135" s="76"/>
      <c r="E135" s="64">
        <v>4541</v>
      </c>
      <c r="F135" s="64">
        <v>4541</v>
      </c>
      <c r="G135" s="64">
        <v>128</v>
      </c>
      <c r="H135" s="64">
        <v>4413</v>
      </c>
      <c r="I135" s="64">
        <v>4213</v>
      </c>
      <c r="J135" s="47"/>
      <c r="K135" s="44"/>
    </row>
    <row r="136" spans="1:11" ht="75" x14ac:dyDescent="0.25">
      <c r="A136" s="65"/>
      <c r="B136" s="65"/>
      <c r="C136" s="77" t="s">
        <v>16</v>
      </c>
      <c r="D136" s="77" t="s">
        <v>274</v>
      </c>
      <c r="E136" s="67">
        <v>1378</v>
      </c>
      <c r="F136" s="67">
        <v>1378</v>
      </c>
      <c r="G136" s="67"/>
      <c r="H136" s="67">
        <v>1378</v>
      </c>
      <c r="I136" s="67">
        <v>1378</v>
      </c>
      <c r="J136" s="47"/>
      <c r="K136" s="44"/>
    </row>
    <row r="137" spans="1:11" x14ac:dyDescent="0.25">
      <c r="A137" s="65"/>
      <c r="B137" s="65"/>
      <c r="C137" s="77" t="s">
        <v>36</v>
      </c>
      <c r="D137" s="77" t="s">
        <v>275</v>
      </c>
      <c r="E137" s="67">
        <v>127</v>
      </c>
      <c r="F137" s="74">
        <v>128</v>
      </c>
      <c r="G137" s="67">
        <v>128</v>
      </c>
      <c r="H137" s="67">
        <v>0</v>
      </c>
      <c r="I137" s="67"/>
      <c r="J137" s="47"/>
      <c r="K137" s="44"/>
    </row>
    <row r="138" spans="1:11" ht="60" x14ac:dyDescent="0.25">
      <c r="A138" s="65"/>
      <c r="B138" s="65"/>
      <c r="C138" s="77" t="s">
        <v>14</v>
      </c>
      <c r="D138" s="77" t="s">
        <v>276</v>
      </c>
      <c r="E138" s="67">
        <v>1797</v>
      </c>
      <c r="F138" s="74">
        <v>1801</v>
      </c>
      <c r="G138" s="67"/>
      <c r="H138" s="67">
        <v>1801</v>
      </c>
      <c r="I138" s="67">
        <v>1801</v>
      </c>
      <c r="J138" s="47"/>
      <c r="K138" s="44"/>
    </row>
    <row r="139" spans="1:11" ht="60" x14ac:dyDescent="0.25">
      <c r="A139" s="65"/>
      <c r="B139" s="65"/>
      <c r="C139" s="77" t="s">
        <v>13</v>
      </c>
      <c r="D139" s="77" t="s">
        <v>327</v>
      </c>
      <c r="E139" s="67">
        <v>920</v>
      </c>
      <c r="F139" s="74">
        <v>915</v>
      </c>
      <c r="G139" s="67"/>
      <c r="H139" s="67">
        <v>915</v>
      </c>
      <c r="I139" s="67">
        <v>915</v>
      </c>
      <c r="J139" s="47"/>
      <c r="K139" s="44"/>
    </row>
    <row r="140" spans="1:11" ht="75" x14ac:dyDescent="0.25">
      <c r="A140" s="65"/>
      <c r="B140" s="65"/>
      <c r="C140" s="77" t="s">
        <v>40</v>
      </c>
      <c r="D140" s="77" t="s">
        <v>230</v>
      </c>
      <c r="E140" s="67">
        <v>200</v>
      </c>
      <c r="F140" s="67">
        <v>200</v>
      </c>
      <c r="G140" s="67"/>
      <c r="H140" s="67">
        <v>200</v>
      </c>
      <c r="I140" s="67"/>
      <c r="J140" s="47"/>
      <c r="K140" s="44"/>
    </row>
    <row r="141" spans="1:11" ht="45" x14ac:dyDescent="0.25">
      <c r="A141" s="71"/>
      <c r="B141" s="71"/>
      <c r="C141" s="80" t="s">
        <v>15</v>
      </c>
      <c r="D141" s="80" t="s">
        <v>277</v>
      </c>
      <c r="E141" s="73">
        <v>119</v>
      </c>
      <c r="F141" s="73">
        <v>119</v>
      </c>
      <c r="G141" s="73"/>
      <c r="H141" s="73">
        <v>119</v>
      </c>
      <c r="I141" s="73">
        <v>119</v>
      </c>
      <c r="J141" s="47"/>
      <c r="K141" s="44"/>
    </row>
    <row r="142" spans="1:11" x14ac:dyDescent="0.25">
      <c r="A142"/>
      <c r="B142"/>
      <c r="C142" s="49"/>
      <c r="D142" s="49"/>
      <c r="J142" s="47"/>
      <c r="K142" s="44"/>
    </row>
    <row r="143" spans="1:11" x14ac:dyDescent="0.25">
      <c r="A143" s="50" t="s">
        <v>6</v>
      </c>
      <c r="B143" s="50"/>
      <c r="C143" s="51"/>
      <c r="D143" s="51"/>
      <c r="E143" s="52">
        <v>5040</v>
      </c>
      <c r="F143" s="52">
        <v>5040</v>
      </c>
      <c r="G143" s="52">
        <v>4511</v>
      </c>
      <c r="H143" s="52">
        <v>529</v>
      </c>
      <c r="I143" s="52">
        <v>279</v>
      </c>
      <c r="J143" s="47"/>
      <c r="K143" s="44"/>
    </row>
    <row r="144" spans="1:11" x14ac:dyDescent="0.25">
      <c r="A144" s="61"/>
      <c r="B144" s="75" t="s">
        <v>9</v>
      </c>
      <c r="C144" s="76"/>
      <c r="D144" s="76"/>
      <c r="E144" s="64">
        <v>4845</v>
      </c>
      <c r="F144" s="64">
        <v>4845</v>
      </c>
      <c r="G144" s="64">
        <v>4511</v>
      </c>
      <c r="H144" s="64">
        <v>334</v>
      </c>
      <c r="I144" s="64">
        <v>84</v>
      </c>
      <c r="J144" s="47"/>
      <c r="K144" s="44"/>
    </row>
    <row r="145" spans="1:11" ht="30" x14ac:dyDescent="0.25">
      <c r="A145" s="65"/>
      <c r="B145" s="65"/>
      <c r="C145" s="77" t="s">
        <v>162</v>
      </c>
      <c r="D145" s="77" t="s">
        <v>279</v>
      </c>
      <c r="E145" s="67">
        <v>1209</v>
      </c>
      <c r="F145" s="67">
        <v>1209</v>
      </c>
      <c r="G145" s="67">
        <v>1209</v>
      </c>
      <c r="H145" s="67">
        <v>0</v>
      </c>
      <c r="I145" s="67"/>
      <c r="J145" s="47"/>
      <c r="K145" s="44"/>
    </row>
    <row r="146" spans="1:11" ht="30" x14ac:dyDescent="0.25">
      <c r="A146" s="65"/>
      <c r="B146" s="65"/>
      <c r="C146" s="77" t="s">
        <v>11</v>
      </c>
      <c r="D146" s="77" t="s">
        <v>278</v>
      </c>
      <c r="E146" s="67">
        <v>3302</v>
      </c>
      <c r="F146" s="67">
        <v>3302</v>
      </c>
      <c r="G146" s="67">
        <v>3302</v>
      </c>
      <c r="H146" s="67">
        <v>0</v>
      </c>
      <c r="I146" s="67"/>
      <c r="J146" s="47"/>
      <c r="K146" s="44"/>
    </row>
    <row r="147" spans="1:11" ht="30" x14ac:dyDescent="0.25">
      <c r="A147" s="65"/>
      <c r="B147" s="65"/>
      <c r="C147" s="77" t="s">
        <v>10</v>
      </c>
      <c r="D147" s="77" t="s">
        <v>280</v>
      </c>
      <c r="E147" s="67">
        <v>84</v>
      </c>
      <c r="F147" s="67">
        <v>84</v>
      </c>
      <c r="G147" s="67"/>
      <c r="H147" s="67">
        <v>84</v>
      </c>
      <c r="I147" s="67">
        <v>84</v>
      </c>
      <c r="J147" s="47"/>
      <c r="K147" s="44"/>
    </row>
    <row r="148" spans="1:11" ht="75" x14ac:dyDescent="0.25">
      <c r="A148" s="65"/>
      <c r="B148" s="65"/>
      <c r="C148" s="77" t="s">
        <v>116</v>
      </c>
      <c r="D148" s="77" t="s">
        <v>230</v>
      </c>
      <c r="E148" s="67">
        <v>250</v>
      </c>
      <c r="F148" s="67">
        <v>250</v>
      </c>
      <c r="G148" s="67"/>
      <c r="H148" s="67">
        <v>250</v>
      </c>
      <c r="I148" s="67"/>
      <c r="J148" s="47"/>
      <c r="K148" s="44"/>
    </row>
    <row r="149" spans="1:11" x14ac:dyDescent="0.25">
      <c r="A149" s="65"/>
      <c r="B149" s="78" t="s">
        <v>7</v>
      </c>
      <c r="C149" s="79"/>
      <c r="D149" s="79"/>
      <c r="E149" s="70">
        <v>195</v>
      </c>
      <c r="F149" s="70">
        <v>195</v>
      </c>
      <c r="G149" s="70"/>
      <c r="H149" s="70">
        <v>195</v>
      </c>
      <c r="I149" s="70">
        <v>195</v>
      </c>
      <c r="J149" s="47"/>
      <c r="K149" s="44"/>
    </row>
    <row r="150" spans="1:11" ht="30" x14ac:dyDescent="0.25">
      <c r="A150" s="71"/>
      <c r="B150" s="71"/>
      <c r="C150" s="80" t="s">
        <v>8</v>
      </c>
      <c r="D150" s="80" t="s">
        <v>281</v>
      </c>
      <c r="E150" s="73">
        <v>195</v>
      </c>
      <c r="F150" s="73">
        <v>195</v>
      </c>
      <c r="G150" s="73"/>
      <c r="H150" s="73">
        <v>195</v>
      </c>
      <c r="I150" s="73">
        <v>195</v>
      </c>
      <c r="J150" s="47"/>
      <c r="K150" s="44"/>
    </row>
    <row r="151" spans="1:11" x14ac:dyDescent="0.25">
      <c r="A151"/>
      <c r="B151"/>
      <c r="C151" s="49"/>
      <c r="D151" s="49"/>
      <c r="J151" s="47"/>
      <c r="K151" s="44"/>
    </row>
    <row r="152" spans="1:11" x14ac:dyDescent="0.25">
      <c r="A152" s="50" t="s">
        <v>130</v>
      </c>
      <c r="B152" s="50"/>
      <c r="C152" s="51"/>
      <c r="D152" s="51"/>
      <c r="E152" s="52">
        <v>44663</v>
      </c>
      <c r="F152" s="52">
        <v>44662</v>
      </c>
      <c r="G152" s="52">
        <v>41488</v>
      </c>
      <c r="H152" s="52">
        <v>3174</v>
      </c>
      <c r="I152" s="52"/>
      <c r="J152" s="47"/>
      <c r="K152" s="44"/>
    </row>
    <row r="153" spans="1:11" x14ac:dyDescent="0.25">
      <c r="A153" s="61"/>
      <c r="B153" s="75" t="s">
        <v>131</v>
      </c>
      <c r="C153" s="76"/>
      <c r="D153" s="76"/>
      <c r="E153" s="64">
        <v>42924</v>
      </c>
      <c r="F153" s="64">
        <v>42923</v>
      </c>
      <c r="G153" s="64">
        <v>40373</v>
      </c>
      <c r="H153" s="64">
        <v>2550</v>
      </c>
      <c r="I153" s="64"/>
      <c r="J153" s="47"/>
      <c r="K153" s="44"/>
    </row>
    <row r="154" spans="1:11" ht="30" x14ac:dyDescent="0.25">
      <c r="A154" s="65"/>
      <c r="B154" s="65"/>
      <c r="C154" s="77" t="s">
        <v>158</v>
      </c>
      <c r="D154" s="77" t="s">
        <v>283</v>
      </c>
      <c r="E154" s="67">
        <v>37993</v>
      </c>
      <c r="F154" s="74">
        <v>38090</v>
      </c>
      <c r="G154" s="67">
        <v>38090</v>
      </c>
      <c r="H154" s="67">
        <v>0</v>
      </c>
      <c r="I154" s="67"/>
      <c r="J154" s="47"/>
      <c r="K154" s="44"/>
    </row>
    <row r="155" spans="1:11" ht="30" x14ac:dyDescent="0.25">
      <c r="A155" s="65"/>
      <c r="B155" s="65"/>
      <c r="C155" s="77" t="s">
        <v>135</v>
      </c>
      <c r="D155" s="77" t="s">
        <v>282</v>
      </c>
      <c r="E155" s="67">
        <v>4212</v>
      </c>
      <c r="F155" s="74">
        <v>4114</v>
      </c>
      <c r="G155" s="67">
        <v>2283</v>
      </c>
      <c r="H155" s="67">
        <v>1831</v>
      </c>
      <c r="I155" s="67"/>
      <c r="J155" s="47"/>
      <c r="K155" s="44"/>
    </row>
    <row r="156" spans="1:11" ht="45" x14ac:dyDescent="0.25">
      <c r="A156" s="65"/>
      <c r="B156" s="65"/>
      <c r="C156" s="77" t="s">
        <v>132</v>
      </c>
      <c r="D156" s="77" t="s">
        <v>284</v>
      </c>
      <c r="E156" s="67">
        <v>719</v>
      </c>
      <c r="F156" s="67">
        <v>719</v>
      </c>
      <c r="G156" s="67"/>
      <c r="H156" s="67">
        <v>719</v>
      </c>
      <c r="I156" s="67"/>
      <c r="J156" s="47"/>
      <c r="K156" s="44"/>
    </row>
    <row r="157" spans="1:11" x14ac:dyDescent="0.25">
      <c r="A157" s="65"/>
      <c r="B157" s="78" t="s">
        <v>133</v>
      </c>
      <c r="C157" s="79"/>
      <c r="D157" s="79"/>
      <c r="E157" s="70">
        <v>1739</v>
      </c>
      <c r="F157" s="70">
        <v>1739</v>
      </c>
      <c r="G157" s="70">
        <v>1115</v>
      </c>
      <c r="H157" s="70">
        <v>624</v>
      </c>
      <c r="I157" s="70"/>
      <c r="J157" s="47"/>
      <c r="K157" s="44"/>
    </row>
    <row r="158" spans="1:11" ht="30" x14ac:dyDescent="0.25">
      <c r="A158" s="65"/>
      <c r="B158" s="65"/>
      <c r="C158" s="77" t="s">
        <v>153</v>
      </c>
      <c r="D158" s="77" t="s">
        <v>286</v>
      </c>
      <c r="E158" s="67">
        <v>380</v>
      </c>
      <c r="F158" s="67">
        <v>380</v>
      </c>
      <c r="G158" s="67"/>
      <c r="H158" s="67">
        <v>380</v>
      </c>
      <c r="I158" s="67"/>
      <c r="J158" s="47"/>
      <c r="K158" s="44"/>
    </row>
    <row r="159" spans="1:11" ht="30" x14ac:dyDescent="0.25">
      <c r="A159" s="71"/>
      <c r="B159" s="71"/>
      <c r="C159" s="80" t="s">
        <v>134</v>
      </c>
      <c r="D159" s="80" t="s">
        <v>285</v>
      </c>
      <c r="E159" s="73">
        <v>1359</v>
      </c>
      <c r="F159" s="73">
        <v>1359</v>
      </c>
      <c r="G159" s="73">
        <v>1115</v>
      </c>
      <c r="H159" s="73">
        <v>244</v>
      </c>
      <c r="I159" s="73"/>
      <c r="J159" s="47"/>
      <c r="K159" s="44"/>
    </row>
    <row r="160" spans="1:11" x14ac:dyDescent="0.25">
      <c r="A160" s="90"/>
      <c r="B160" s="90"/>
      <c r="C160" s="91"/>
      <c r="D160" s="91"/>
      <c r="E160" s="92"/>
      <c r="F160" s="92"/>
      <c r="G160" s="92"/>
      <c r="H160" s="92"/>
      <c r="I160" s="92"/>
      <c r="J160" s="47"/>
      <c r="K160" s="44"/>
    </row>
    <row r="161" spans="1:11" x14ac:dyDescent="0.25">
      <c r="A161" s="50" t="s">
        <v>28</v>
      </c>
      <c r="B161" s="50"/>
      <c r="C161" s="51"/>
      <c r="D161" s="51"/>
      <c r="E161" s="52">
        <v>27713</v>
      </c>
      <c r="F161" s="52">
        <v>27668</v>
      </c>
      <c r="G161" s="52">
        <v>13518</v>
      </c>
      <c r="H161" s="52">
        <v>14150</v>
      </c>
      <c r="I161" s="52">
        <v>10083</v>
      </c>
      <c r="J161" s="47"/>
      <c r="K161" s="44"/>
    </row>
    <row r="162" spans="1:11" x14ac:dyDescent="0.25">
      <c r="A162" s="61"/>
      <c r="B162" s="75" t="s">
        <v>149</v>
      </c>
      <c r="C162" s="76"/>
      <c r="D162" s="76"/>
      <c r="E162" s="64">
        <v>806</v>
      </c>
      <c r="F162" s="64">
        <v>806</v>
      </c>
      <c r="G162" s="64"/>
      <c r="H162" s="64">
        <v>806</v>
      </c>
      <c r="I162" s="64">
        <v>746</v>
      </c>
      <c r="J162" s="47"/>
      <c r="K162" s="44"/>
    </row>
    <row r="163" spans="1:11" ht="30" x14ac:dyDescent="0.25">
      <c r="A163" s="65"/>
      <c r="B163" s="65"/>
      <c r="C163" s="66" t="s">
        <v>349</v>
      </c>
      <c r="D163" s="66" t="s">
        <v>349</v>
      </c>
      <c r="E163" s="67">
        <v>60</v>
      </c>
      <c r="F163" s="67">
        <v>60</v>
      </c>
      <c r="G163" s="67"/>
      <c r="H163" s="67">
        <v>60</v>
      </c>
      <c r="I163" s="67"/>
      <c r="J163" s="47"/>
      <c r="K163" s="44"/>
    </row>
    <row r="164" spans="1:11" ht="45" x14ac:dyDescent="0.25">
      <c r="A164" s="65"/>
      <c r="B164" s="65"/>
      <c r="C164" s="77" t="s">
        <v>188</v>
      </c>
      <c r="D164" s="77" t="s">
        <v>287</v>
      </c>
      <c r="E164" s="67">
        <v>746</v>
      </c>
      <c r="F164" s="67">
        <v>746</v>
      </c>
      <c r="G164" s="67"/>
      <c r="H164" s="67">
        <v>746</v>
      </c>
      <c r="I164" s="67">
        <v>746</v>
      </c>
      <c r="J164" s="47"/>
      <c r="K164" s="44"/>
    </row>
    <row r="165" spans="1:11" x14ac:dyDescent="0.25">
      <c r="A165" s="65"/>
      <c r="B165" s="78" t="s">
        <v>34</v>
      </c>
      <c r="C165" s="79"/>
      <c r="D165" s="79"/>
      <c r="E165" s="70">
        <v>18105</v>
      </c>
      <c r="F165" s="70">
        <v>18105</v>
      </c>
      <c r="G165" s="70">
        <v>7442</v>
      </c>
      <c r="H165" s="70">
        <v>10663</v>
      </c>
      <c r="I165" s="70">
        <v>8305</v>
      </c>
      <c r="J165" s="47"/>
      <c r="K165" s="44"/>
    </row>
    <row r="166" spans="1:11" ht="60" customHeight="1" x14ac:dyDescent="0.25">
      <c r="A166" s="65"/>
      <c r="B166" s="65"/>
      <c r="C166" s="77" t="s">
        <v>111</v>
      </c>
      <c r="D166" s="77" t="s">
        <v>288</v>
      </c>
      <c r="E166" s="67">
        <v>2117</v>
      </c>
      <c r="F166" s="67">
        <v>2117</v>
      </c>
      <c r="G166" s="67"/>
      <c r="H166" s="67">
        <v>2117</v>
      </c>
      <c r="I166" s="67">
        <v>2117</v>
      </c>
      <c r="J166" s="47"/>
      <c r="K166" s="44"/>
    </row>
    <row r="167" spans="1:11" ht="30" x14ac:dyDescent="0.25">
      <c r="A167" s="65"/>
      <c r="B167" s="65"/>
      <c r="C167" s="77" t="s">
        <v>106</v>
      </c>
      <c r="D167" s="77" t="s">
        <v>289</v>
      </c>
      <c r="E167" s="67">
        <v>965</v>
      </c>
      <c r="F167" s="67">
        <v>965</v>
      </c>
      <c r="G167" s="67"/>
      <c r="H167" s="67">
        <v>965</v>
      </c>
      <c r="I167" s="67">
        <v>965</v>
      </c>
      <c r="J167" s="47"/>
      <c r="K167" s="44"/>
    </row>
    <row r="168" spans="1:11" ht="30" x14ac:dyDescent="0.25">
      <c r="A168" s="65"/>
      <c r="B168" s="65"/>
      <c r="C168" s="77" t="s">
        <v>191</v>
      </c>
      <c r="D168" s="77" t="s">
        <v>362</v>
      </c>
      <c r="E168" s="67">
        <v>349</v>
      </c>
      <c r="F168" s="67">
        <v>349</v>
      </c>
      <c r="G168" s="67"/>
      <c r="H168" s="67">
        <v>349</v>
      </c>
      <c r="I168" s="67"/>
      <c r="J168" s="47"/>
      <c r="K168" s="44"/>
    </row>
    <row r="169" spans="1:11" ht="30" x14ac:dyDescent="0.25">
      <c r="A169" s="65"/>
      <c r="B169" s="65"/>
      <c r="C169" s="77" t="s">
        <v>49</v>
      </c>
      <c r="D169" s="77" t="s">
        <v>290</v>
      </c>
      <c r="E169" s="67">
        <v>455</v>
      </c>
      <c r="F169" s="67">
        <v>455</v>
      </c>
      <c r="G169" s="67"/>
      <c r="H169" s="67">
        <v>455</v>
      </c>
      <c r="I169" s="67"/>
      <c r="J169" s="47"/>
      <c r="K169" s="44"/>
    </row>
    <row r="170" spans="1:11" ht="30" x14ac:dyDescent="0.25">
      <c r="A170" s="65"/>
      <c r="B170" s="65"/>
      <c r="C170" s="66" t="s">
        <v>351</v>
      </c>
      <c r="D170" s="66" t="s">
        <v>291</v>
      </c>
      <c r="E170" s="67">
        <v>3619</v>
      </c>
      <c r="F170" s="67">
        <v>3619</v>
      </c>
      <c r="G170" s="67"/>
      <c r="H170" s="67">
        <v>3619</v>
      </c>
      <c r="I170" s="67">
        <v>3619</v>
      </c>
      <c r="J170" s="47"/>
      <c r="K170" s="44"/>
    </row>
    <row r="171" spans="1:11" ht="30" x14ac:dyDescent="0.25">
      <c r="A171" s="65"/>
      <c r="B171" s="65"/>
      <c r="C171" s="77" t="s">
        <v>35</v>
      </c>
      <c r="D171" s="77" t="s">
        <v>292</v>
      </c>
      <c r="E171" s="67">
        <v>492</v>
      </c>
      <c r="F171" s="67">
        <v>492</v>
      </c>
      <c r="G171" s="67"/>
      <c r="H171" s="67">
        <v>492</v>
      </c>
      <c r="I171" s="67">
        <v>492</v>
      </c>
      <c r="J171" s="47"/>
      <c r="K171" s="44"/>
    </row>
    <row r="172" spans="1:11" ht="45" x14ac:dyDescent="0.25">
      <c r="A172" s="65"/>
      <c r="B172" s="65"/>
      <c r="C172" s="66" t="s">
        <v>355</v>
      </c>
      <c r="D172" s="66" t="s">
        <v>293</v>
      </c>
      <c r="E172" s="67">
        <v>915</v>
      </c>
      <c r="F172" s="67">
        <v>915</v>
      </c>
      <c r="G172" s="67"/>
      <c r="H172" s="67">
        <v>915</v>
      </c>
      <c r="I172" s="67">
        <v>915</v>
      </c>
      <c r="J172" s="47"/>
      <c r="K172" s="44"/>
    </row>
    <row r="173" spans="1:11" ht="45" x14ac:dyDescent="0.25">
      <c r="A173" s="65"/>
      <c r="B173" s="65"/>
      <c r="C173" s="77" t="s">
        <v>163</v>
      </c>
      <c r="D173" s="77" t="s">
        <v>295</v>
      </c>
      <c r="E173" s="67">
        <v>410</v>
      </c>
      <c r="F173" s="67">
        <v>410</v>
      </c>
      <c r="G173" s="67">
        <v>410</v>
      </c>
      <c r="H173" s="67">
        <v>0</v>
      </c>
      <c r="I173" s="67"/>
      <c r="J173" s="47"/>
      <c r="K173" s="44"/>
    </row>
    <row r="174" spans="1:11" ht="30" x14ac:dyDescent="0.25">
      <c r="A174" s="65"/>
      <c r="B174" s="65"/>
      <c r="C174" s="66" t="s">
        <v>352</v>
      </c>
      <c r="D174" s="66" t="s">
        <v>353</v>
      </c>
      <c r="E174" s="67">
        <v>650</v>
      </c>
      <c r="F174" s="67">
        <v>650</v>
      </c>
      <c r="G174" s="67"/>
      <c r="H174" s="67">
        <v>650</v>
      </c>
      <c r="I174" s="67"/>
      <c r="J174" s="47"/>
      <c r="K174" s="44"/>
    </row>
    <row r="175" spans="1:11" ht="30" x14ac:dyDescent="0.25">
      <c r="A175" s="65"/>
      <c r="B175" s="65"/>
      <c r="C175" s="66" t="s">
        <v>200</v>
      </c>
      <c r="D175" s="66" t="s">
        <v>189</v>
      </c>
      <c r="E175" s="67">
        <v>704</v>
      </c>
      <c r="F175" s="67">
        <v>704</v>
      </c>
      <c r="G175" s="67"/>
      <c r="H175" s="67">
        <v>704</v>
      </c>
      <c r="I175" s="67"/>
      <c r="J175" s="47"/>
      <c r="K175" s="44"/>
    </row>
    <row r="176" spans="1:11" ht="45" x14ac:dyDescent="0.25">
      <c r="A176" s="65"/>
      <c r="B176" s="65"/>
      <c r="C176" s="77" t="s">
        <v>202</v>
      </c>
      <c r="D176" s="77" t="s">
        <v>354</v>
      </c>
      <c r="E176" s="67">
        <v>200</v>
      </c>
      <c r="F176" s="67">
        <v>200</v>
      </c>
      <c r="G176" s="67"/>
      <c r="H176" s="67">
        <v>200</v>
      </c>
      <c r="I176" s="67"/>
      <c r="J176" s="47"/>
      <c r="K176" s="44"/>
    </row>
    <row r="177" spans="1:11" ht="60" customHeight="1" x14ac:dyDescent="0.25">
      <c r="A177" s="65"/>
      <c r="B177" s="65"/>
      <c r="C177" s="77" t="s">
        <v>110</v>
      </c>
      <c r="D177" s="77" t="s">
        <v>294</v>
      </c>
      <c r="E177" s="67">
        <v>7032</v>
      </c>
      <c r="F177" s="67">
        <v>7032</v>
      </c>
      <c r="G177" s="67">
        <v>7032</v>
      </c>
      <c r="H177" s="67">
        <v>0</v>
      </c>
      <c r="I177" s="67"/>
      <c r="J177" s="47"/>
      <c r="K177" s="44"/>
    </row>
    <row r="178" spans="1:11" ht="45" x14ac:dyDescent="0.25">
      <c r="A178" s="65"/>
      <c r="B178" s="65"/>
      <c r="C178" s="66" t="s">
        <v>350</v>
      </c>
      <c r="D178" s="66" t="s">
        <v>296</v>
      </c>
      <c r="E178" s="67">
        <v>197</v>
      </c>
      <c r="F178" s="67">
        <v>197</v>
      </c>
      <c r="G178" s="67"/>
      <c r="H178" s="67">
        <v>197</v>
      </c>
      <c r="I178" s="67">
        <v>197</v>
      </c>
      <c r="J178" s="47"/>
      <c r="K178" s="44"/>
    </row>
    <row r="179" spans="1:11" ht="30" x14ac:dyDescent="0.25">
      <c r="A179" s="65"/>
      <c r="B179" s="65"/>
      <c r="C179" s="82" t="s">
        <v>164</v>
      </c>
      <c r="D179" s="82" t="s">
        <v>164</v>
      </c>
      <c r="E179" s="67">
        <v>0</v>
      </c>
      <c r="F179" s="67">
        <v>0</v>
      </c>
      <c r="G179" s="67"/>
      <c r="H179" s="67">
        <v>0</v>
      </c>
      <c r="I179" s="67"/>
      <c r="J179" s="47"/>
      <c r="K179" s="44"/>
    </row>
    <row r="180" spans="1:11" x14ac:dyDescent="0.25">
      <c r="A180" s="65"/>
      <c r="B180" s="78" t="s">
        <v>38</v>
      </c>
      <c r="C180" s="79"/>
      <c r="D180" s="79"/>
      <c r="E180" s="70">
        <v>3679</v>
      </c>
      <c r="F180" s="70">
        <v>3679</v>
      </c>
      <c r="G180" s="70">
        <v>2642</v>
      </c>
      <c r="H180" s="70">
        <v>1037</v>
      </c>
      <c r="I180" s="70">
        <v>298</v>
      </c>
      <c r="J180" s="47"/>
      <c r="K180" s="44"/>
    </row>
    <row r="181" spans="1:11" ht="30" x14ac:dyDescent="0.25">
      <c r="A181" s="65"/>
      <c r="B181" s="65"/>
      <c r="C181" s="77" t="s">
        <v>39</v>
      </c>
      <c r="D181" s="77" t="s">
        <v>292</v>
      </c>
      <c r="E181" s="67">
        <v>2593</v>
      </c>
      <c r="F181" s="67">
        <v>2593</v>
      </c>
      <c r="G181" s="67">
        <v>2593</v>
      </c>
      <c r="H181" s="67">
        <v>0</v>
      </c>
      <c r="I181" s="67"/>
      <c r="J181" s="47"/>
      <c r="K181" s="44"/>
    </row>
    <row r="182" spans="1:11" ht="30" x14ac:dyDescent="0.25">
      <c r="A182" s="65"/>
      <c r="B182" s="65"/>
      <c r="C182" s="77" t="s">
        <v>166</v>
      </c>
      <c r="D182" s="77" t="s">
        <v>289</v>
      </c>
      <c r="E182" s="67">
        <v>57</v>
      </c>
      <c r="F182" s="67">
        <v>57</v>
      </c>
      <c r="G182" s="67"/>
      <c r="H182" s="67">
        <v>57</v>
      </c>
      <c r="I182" s="67">
        <v>57</v>
      </c>
      <c r="J182" s="47"/>
      <c r="K182" s="44"/>
    </row>
    <row r="183" spans="1:11" ht="30" x14ac:dyDescent="0.25">
      <c r="A183" s="65"/>
      <c r="B183" s="65"/>
      <c r="C183" s="77" t="s">
        <v>192</v>
      </c>
      <c r="D183" s="77" t="s">
        <v>359</v>
      </c>
      <c r="E183" s="67">
        <v>63</v>
      </c>
      <c r="F183" s="67">
        <v>63</v>
      </c>
      <c r="G183" s="67"/>
      <c r="H183" s="67">
        <v>63</v>
      </c>
      <c r="I183" s="67"/>
      <c r="J183" s="47"/>
      <c r="K183" s="44"/>
    </row>
    <row r="184" spans="1:11" ht="45" x14ac:dyDescent="0.25">
      <c r="A184" s="65"/>
      <c r="B184" s="65"/>
      <c r="C184" s="66" t="s">
        <v>356</v>
      </c>
      <c r="D184" s="66" t="s">
        <v>290</v>
      </c>
      <c r="E184" s="67">
        <v>15</v>
      </c>
      <c r="F184" s="67">
        <v>15</v>
      </c>
      <c r="G184" s="67"/>
      <c r="H184" s="67">
        <v>15</v>
      </c>
      <c r="I184" s="67">
        <v>15</v>
      </c>
      <c r="J184" s="47"/>
      <c r="K184" s="44"/>
    </row>
    <row r="185" spans="1:11" ht="30" x14ac:dyDescent="0.25">
      <c r="A185" s="65"/>
      <c r="B185" s="65"/>
      <c r="C185" s="66" t="s">
        <v>360</v>
      </c>
      <c r="D185" s="66" t="s">
        <v>361</v>
      </c>
      <c r="E185" s="67">
        <v>550</v>
      </c>
      <c r="F185" s="67">
        <v>550</v>
      </c>
      <c r="G185" s="67"/>
      <c r="H185" s="67">
        <v>550</v>
      </c>
      <c r="I185" s="67"/>
      <c r="J185" s="47"/>
      <c r="K185" s="44"/>
    </row>
    <row r="186" spans="1:11" x14ac:dyDescent="0.25">
      <c r="A186" s="65"/>
      <c r="B186" s="65"/>
      <c r="C186" s="77" t="s">
        <v>168</v>
      </c>
      <c r="D186" s="77" t="s">
        <v>298</v>
      </c>
      <c r="E186" s="67">
        <v>49</v>
      </c>
      <c r="F186" s="67">
        <v>49</v>
      </c>
      <c r="G186" s="67">
        <v>49</v>
      </c>
      <c r="H186" s="67">
        <v>0</v>
      </c>
      <c r="I186" s="67"/>
      <c r="J186" s="47"/>
      <c r="K186" s="44"/>
    </row>
    <row r="187" spans="1:11" x14ac:dyDescent="0.25">
      <c r="A187" s="65"/>
      <c r="B187" s="65"/>
      <c r="C187" s="77" t="s">
        <v>115</v>
      </c>
      <c r="D187" s="77" t="s">
        <v>297</v>
      </c>
      <c r="E187" s="67">
        <v>55</v>
      </c>
      <c r="F187" s="67">
        <v>55</v>
      </c>
      <c r="G187" s="67"/>
      <c r="H187" s="67">
        <v>55</v>
      </c>
      <c r="I187" s="67">
        <v>55</v>
      </c>
      <c r="J187" s="47"/>
      <c r="K187" s="44"/>
    </row>
    <row r="188" spans="1:11" ht="60" customHeight="1" x14ac:dyDescent="0.25">
      <c r="A188" s="65"/>
      <c r="B188" s="65"/>
      <c r="C188" s="77" t="s">
        <v>167</v>
      </c>
      <c r="D188" s="77" t="s">
        <v>269</v>
      </c>
      <c r="E188" s="67">
        <v>246</v>
      </c>
      <c r="F188" s="67">
        <v>246</v>
      </c>
      <c r="G188" s="67"/>
      <c r="H188" s="67">
        <v>246</v>
      </c>
      <c r="I188" s="67">
        <v>171</v>
      </c>
      <c r="J188" s="47"/>
      <c r="K188" s="44"/>
    </row>
    <row r="189" spans="1:11" ht="30" x14ac:dyDescent="0.25">
      <c r="A189" s="65"/>
      <c r="B189" s="65"/>
      <c r="C189" s="66" t="s">
        <v>358</v>
      </c>
      <c r="D189" s="66" t="s">
        <v>357</v>
      </c>
      <c r="E189" s="67">
        <v>51</v>
      </c>
      <c r="F189" s="67">
        <v>51</v>
      </c>
      <c r="G189" s="67"/>
      <c r="H189" s="67">
        <v>51</v>
      </c>
      <c r="I189" s="67"/>
      <c r="J189" s="47"/>
      <c r="K189" s="44"/>
    </row>
    <row r="190" spans="1:11" ht="15" customHeight="1" x14ac:dyDescent="0.25">
      <c r="A190" s="65"/>
      <c r="B190" s="78" t="s">
        <v>104</v>
      </c>
      <c r="C190" s="79"/>
      <c r="D190" s="79"/>
      <c r="E190" s="70">
        <v>584</v>
      </c>
      <c r="F190" s="70">
        <v>584</v>
      </c>
      <c r="G190" s="70"/>
      <c r="H190" s="70">
        <v>584</v>
      </c>
      <c r="I190" s="70">
        <v>448</v>
      </c>
      <c r="J190" s="47"/>
      <c r="K190" s="44"/>
    </row>
    <row r="191" spans="1:11" ht="30" customHeight="1" x14ac:dyDescent="0.25">
      <c r="A191" s="65"/>
      <c r="B191" s="65"/>
      <c r="C191" s="77" t="s">
        <v>191</v>
      </c>
      <c r="D191" s="77" t="s">
        <v>362</v>
      </c>
      <c r="E191" s="67">
        <v>50</v>
      </c>
      <c r="F191" s="67">
        <v>50</v>
      </c>
      <c r="G191" s="67"/>
      <c r="H191" s="67">
        <v>50</v>
      </c>
      <c r="I191" s="67"/>
      <c r="J191" s="47"/>
      <c r="K191" s="44"/>
    </row>
    <row r="192" spans="1:11" ht="45" x14ac:dyDescent="0.25">
      <c r="A192" s="65"/>
      <c r="B192" s="65"/>
      <c r="C192" s="77" t="s">
        <v>170</v>
      </c>
      <c r="D192" s="77" t="s">
        <v>300</v>
      </c>
      <c r="E192" s="67">
        <v>304</v>
      </c>
      <c r="F192" s="67">
        <v>304</v>
      </c>
      <c r="G192" s="67"/>
      <c r="H192" s="67">
        <v>304</v>
      </c>
      <c r="I192" s="67">
        <v>304</v>
      </c>
      <c r="J192" s="47"/>
      <c r="K192" s="44"/>
    </row>
    <row r="193" spans="1:11" x14ac:dyDescent="0.25">
      <c r="A193" s="65"/>
      <c r="B193" s="65"/>
      <c r="C193" s="77" t="s">
        <v>105</v>
      </c>
      <c r="D193" s="77" t="s">
        <v>299</v>
      </c>
      <c r="E193" s="67">
        <v>230</v>
      </c>
      <c r="F193" s="67">
        <v>230</v>
      </c>
      <c r="G193" s="67"/>
      <c r="H193" s="67">
        <v>230</v>
      </c>
      <c r="I193" s="67">
        <v>144</v>
      </c>
      <c r="J193" s="47"/>
      <c r="K193" s="44"/>
    </row>
    <row r="194" spans="1:11" x14ac:dyDescent="0.25">
      <c r="A194" s="65"/>
      <c r="B194" s="78" t="s">
        <v>50</v>
      </c>
      <c r="C194" s="79"/>
      <c r="D194" s="79"/>
      <c r="E194" s="70">
        <v>551</v>
      </c>
      <c r="F194" s="70">
        <v>551</v>
      </c>
      <c r="G194" s="70">
        <v>241</v>
      </c>
      <c r="H194" s="70">
        <v>310</v>
      </c>
      <c r="I194" s="70">
        <v>286</v>
      </c>
      <c r="J194" s="47"/>
      <c r="K194" s="44"/>
    </row>
    <row r="195" spans="1:11" x14ac:dyDescent="0.25">
      <c r="A195" s="65"/>
      <c r="B195" s="65"/>
      <c r="C195" s="77" t="s">
        <v>52</v>
      </c>
      <c r="D195" s="77" t="s">
        <v>301</v>
      </c>
      <c r="E195" s="67">
        <v>382</v>
      </c>
      <c r="F195" s="67">
        <v>382</v>
      </c>
      <c r="G195" s="67">
        <v>241</v>
      </c>
      <c r="H195" s="67">
        <v>141</v>
      </c>
      <c r="I195" s="67">
        <v>117</v>
      </c>
      <c r="J195" s="47"/>
      <c r="K195" s="44"/>
    </row>
    <row r="196" spans="1:11" x14ac:dyDescent="0.25">
      <c r="A196" s="65"/>
      <c r="B196" s="65"/>
      <c r="C196" s="77" t="s">
        <v>51</v>
      </c>
      <c r="D196" s="77" t="s">
        <v>302</v>
      </c>
      <c r="E196" s="67">
        <v>169</v>
      </c>
      <c r="F196" s="67">
        <v>169</v>
      </c>
      <c r="G196" s="67"/>
      <c r="H196" s="67">
        <v>169</v>
      </c>
      <c r="I196" s="67">
        <v>169</v>
      </c>
      <c r="J196" s="47"/>
      <c r="K196" s="44"/>
    </row>
    <row r="197" spans="1:11" x14ac:dyDescent="0.25">
      <c r="A197" s="65"/>
      <c r="B197" s="78" t="s">
        <v>29</v>
      </c>
      <c r="C197" s="79"/>
      <c r="D197" s="79"/>
      <c r="E197" s="70">
        <v>3541</v>
      </c>
      <c r="F197" s="70">
        <f>3541-45</f>
        <v>3496</v>
      </c>
      <c r="G197" s="70">
        <f>2957-45</f>
        <v>2912</v>
      </c>
      <c r="H197" s="70">
        <v>584</v>
      </c>
      <c r="I197" s="70"/>
      <c r="J197" s="47"/>
      <c r="K197" s="44"/>
    </row>
    <row r="198" spans="1:11" ht="15" customHeight="1" x14ac:dyDescent="0.25">
      <c r="A198" s="65"/>
      <c r="B198" s="65"/>
      <c r="C198" s="77" t="s">
        <v>44</v>
      </c>
      <c r="D198" s="77" t="s">
        <v>303</v>
      </c>
      <c r="E198" s="67">
        <v>125</v>
      </c>
      <c r="F198" s="67">
        <v>125</v>
      </c>
      <c r="G198" s="67"/>
      <c r="H198" s="67">
        <v>125</v>
      </c>
      <c r="I198" s="67"/>
      <c r="J198" s="47"/>
      <c r="K198" s="44"/>
    </row>
    <row r="199" spans="1:11" x14ac:dyDescent="0.25">
      <c r="A199" s="65"/>
      <c r="B199" s="65"/>
      <c r="C199" s="77" t="s">
        <v>45</v>
      </c>
      <c r="D199" s="77" t="s">
        <v>304</v>
      </c>
      <c r="E199" s="67">
        <v>72</v>
      </c>
      <c r="F199" s="67">
        <v>72</v>
      </c>
      <c r="G199" s="67"/>
      <c r="H199" s="67">
        <v>72</v>
      </c>
      <c r="I199" s="67"/>
      <c r="J199" s="47"/>
      <c r="K199" s="44"/>
    </row>
    <row r="200" spans="1:11" ht="30" x14ac:dyDescent="0.25">
      <c r="A200" s="65"/>
      <c r="B200" s="65"/>
      <c r="C200" s="77" t="s">
        <v>46</v>
      </c>
      <c r="D200" s="77" t="s">
        <v>305</v>
      </c>
      <c r="E200" s="67">
        <v>167</v>
      </c>
      <c r="F200" s="67">
        <v>167</v>
      </c>
      <c r="G200" s="67"/>
      <c r="H200" s="67">
        <v>167</v>
      </c>
      <c r="I200" s="67"/>
      <c r="J200" s="47"/>
      <c r="K200" s="44"/>
    </row>
    <row r="201" spans="1:11" ht="30" x14ac:dyDescent="0.25">
      <c r="A201" s="65"/>
      <c r="B201" s="65"/>
      <c r="C201" s="77" t="s">
        <v>47</v>
      </c>
      <c r="D201" s="77" t="s">
        <v>306</v>
      </c>
      <c r="E201" s="67">
        <v>65</v>
      </c>
      <c r="F201" s="67">
        <v>65</v>
      </c>
      <c r="G201" s="67"/>
      <c r="H201" s="67">
        <v>65</v>
      </c>
      <c r="I201" s="67"/>
      <c r="J201" s="47"/>
      <c r="K201" s="44"/>
    </row>
    <row r="202" spans="1:11" ht="15" customHeight="1" x14ac:dyDescent="0.25">
      <c r="A202" s="65"/>
      <c r="B202" s="65"/>
      <c r="C202" s="77" t="s">
        <v>201</v>
      </c>
      <c r="D202" s="77" t="s">
        <v>363</v>
      </c>
      <c r="E202" s="67">
        <v>45</v>
      </c>
      <c r="F202" s="67">
        <v>45</v>
      </c>
      <c r="G202" s="67"/>
      <c r="H202" s="67">
        <v>45</v>
      </c>
      <c r="I202" s="67"/>
      <c r="J202" s="47"/>
      <c r="K202" s="44"/>
    </row>
    <row r="203" spans="1:11" x14ac:dyDescent="0.25">
      <c r="A203" s="65"/>
      <c r="B203" s="65"/>
      <c r="C203" s="77" t="s">
        <v>171</v>
      </c>
      <c r="D203" s="77" t="s">
        <v>171</v>
      </c>
      <c r="E203" s="67">
        <v>146</v>
      </c>
      <c r="F203" s="74">
        <v>101</v>
      </c>
      <c r="G203" s="67">
        <v>101</v>
      </c>
      <c r="H203" s="67">
        <v>0</v>
      </c>
      <c r="I203" s="67"/>
      <c r="J203" s="47"/>
      <c r="K203" s="44"/>
    </row>
    <row r="204" spans="1:11" ht="30" x14ac:dyDescent="0.25">
      <c r="A204" s="65"/>
      <c r="B204" s="65"/>
      <c r="C204" s="77" t="s">
        <v>37</v>
      </c>
      <c r="D204" s="77" t="s">
        <v>307</v>
      </c>
      <c r="E204" s="67">
        <v>2921</v>
      </c>
      <c r="F204" s="67">
        <v>2921</v>
      </c>
      <c r="G204" s="67">
        <v>2811</v>
      </c>
      <c r="H204" s="67">
        <v>110</v>
      </c>
      <c r="I204" s="67"/>
      <c r="J204" s="47"/>
      <c r="K204" s="44"/>
    </row>
    <row r="205" spans="1:11" x14ac:dyDescent="0.25">
      <c r="A205" s="65"/>
      <c r="B205" s="78" t="s">
        <v>30</v>
      </c>
      <c r="C205" s="79"/>
      <c r="D205" s="79"/>
      <c r="E205" s="70">
        <v>226</v>
      </c>
      <c r="F205" s="70">
        <v>226</v>
      </c>
      <c r="G205" s="70">
        <v>226</v>
      </c>
      <c r="H205" s="70">
        <v>0</v>
      </c>
      <c r="I205" s="70"/>
      <c r="J205" s="47"/>
      <c r="K205" s="44"/>
    </row>
    <row r="206" spans="1:11" ht="30" x14ac:dyDescent="0.25">
      <c r="A206" s="65"/>
      <c r="B206" s="65"/>
      <c r="C206" s="77" t="s">
        <v>31</v>
      </c>
      <c r="D206" s="77" t="s">
        <v>307</v>
      </c>
      <c r="E206" s="67">
        <v>226</v>
      </c>
      <c r="F206" s="67">
        <v>226</v>
      </c>
      <c r="G206" s="67">
        <v>226</v>
      </c>
      <c r="H206" s="67">
        <v>0</v>
      </c>
      <c r="I206" s="67"/>
      <c r="J206" s="47"/>
      <c r="K206" s="44"/>
    </row>
    <row r="207" spans="1:11" x14ac:dyDescent="0.25">
      <c r="A207" s="65"/>
      <c r="B207" s="78" t="s">
        <v>32</v>
      </c>
      <c r="C207" s="79"/>
      <c r="D207" s="79"/>
      <c r="E207" s="70">
        <v>221</v>
      </c>
      <c r="F207" s="70">
        <v>221</v>
      </c>
      <c r="G207" s="70">
        <v>55</v>
      </c>
      <c r="H207" s="70">
        <v>166</v>
      </c>
      <c r="I207" s="70"/>
      <c r="J207" s="47"/>
      <c r="K207" s="44"/>
    </row>
    <row r="208" spans="1:11" x14ac:dyDescent="0.25">
      <c r="A208" s="65"/>
      <c r="B208" s="65"/>
      <c r="C208" s="77" t="s">
        <v>194</v>
      </c>
      <c r="D208" s="77" t="s">
        <v>365</v>
      </c>
      <c r="E208" s="67">
        <v>166</v>
      </c>
      <c r="F208" s="67">
        <v>166</v>
      </c>
      <c r="G208" s="67">
        <v>55</v>
      </c>
      <c r="H208" s="67">
        <v>111</v>
      </c>
      <c r="I208" s="67"/>
      <c r="J208" s="47"/>
      <c r="K208" s="44"/>
    </row>
    <row r="209" spans="1:11" x14ac:dyDescent="0.25">
      <c r="A209" s="65"/>
      <c r="B209" s="65"/>
      <c r="C209" s="77" t="s">
        <v>193</v>
      </c>
      <c r="D209" s="77" t="s">
        <v>364</v>
      </c>
      <c r="E209" s="67">
        <v>55</v>
      </c>
      <c r="F209" s="67">
        <v>55</v>
      </c>
      <c r="G209" s="67">
        <v>0</v>
      </c>
      <c r="H209" s="67">
        <v>55</v>
      </c>
      <c r="I209" s="67"/>
      <c r="J209" s="47"/>
      <c r="K209" s="44"/>
    </row>
    <row r="210" spans="1:11" x14ac:dyDescent="0.25">
      <c r="A210" s="71"/>
      <c r="B210" s="71"/>
      <c r="C210" s="83" t="s">
        <v>33</v>
      </c>
      <c r="D210" s="83" t="s">
        <v>308</v>
      </c>
      <c r="E210" s="73">
        <v>0</v>
      </c>
      <c r="F210" s="73">
        <v>0</v>
      </c>
      <c r="G210" s="73">
        <v>0</v>
      </c>
      <c r="H210" s="73">
        <v>0</v>
      </c>
      <c r="I210" s="73"/>
      <c r="J210" s="47"/>
      <c r="K210" s="44"/>
    </row>
    <row r="211" spans="1:11" x14ac:dyDescent="0.25">
      <c r="A211" s="54" t="s">
        <v>155</v>
      </c>
      <c r="B211" s="54"/>
      <c r="C211" s="55"/>
      <c r="D211" s="55"/>
      <c r="E211" s="56">
        <v>234757</v>
      </c>
      <c r="F211" s="56">
        <f>235036-150</f>
        <v>234886</v>
      </c>
      <c r="G211" s="56">
        <v>116272</v>
      </c>
      <c r="H211" s="56">
        <f>118764-150</f>
        <v>118614</v>
      </c>
      <c r="I211" s="56">
        <v>91030</v>
      </c>
      <c r="J211" s="47"/>
      <c r="K211" s="44"/>
    </row>
    <row r="212" spans="1:11" x14ac:dyDescent="0.25">
      <c r="A212" s="45"/>
      <c r="B212" s="45"/>
      <c r="C212" s="48"/>
      <c r="D212" s="43"/>
      <c r="E212" s="59"/>
      <c r="F212" s="59"/>
      <c r="G212" s="59"/>
      <c r="H212" s="60"/>
      <c r="I212" s="60"/>
    </row>
    <row r="213" spans="1:11" x14ac:dyDescent="0.2">
      <c r="A213" s="121" t="s">
        <v>383</v>
      </c>
      <c r="B213" s="121"/>
      <c r="C213" s="121"/>
      <c r="D213" s="121"/>
      <c r="E213" s="121"/>
      <c r="F213" s="121"/>
      <c r="G213" s="121"/>
      <c r="H213" s="121"/>
      <c r="I213" s="121"/>
    </row>
    <row r="214" spans="1:11" x14ac:dyDescent="0.2">
      <c r="A214" s="122" t="s">
        <v>315</v>
      </c>
      <c r="B214" s="122"/>
      <c r="C214" s="122"/>
      <c r="D214" s="122"/>
      <c r="E214" s="122"/>
      <c r="F214" s="122"/>
      <c r="G214" s="122"/>
      <c r="H214" s="122"/>
      <c r="I214" s="122"/>
    </row>
    <row r="215" spans="1:11" x14ac:dyDescent="0.2">
      <c r="A215" s="122" t="s">
        <v>390</v>
      </c>
      <c r="B215" s="122"/>
      <c r="C215" s="122"/>
      <c r="D215" s="122"/>
      <c r="E215" s="122"/>
      <c r="F215" s="122"/>
      <c r="G215" s="122"/>
      <c r="H215" s="122"/>
      <c r="I215" s="122"/>
    </row>
    <row r="216" spans="1:11" x14ac:dyDescent="0.2">
      <c r="A216" s="122" t="s">
        <v>389</v>
      </c>
      <c r="B216" s="122"/>
      <c r="C216" s="122"/>
      <c r="D216" s="122"/>
      <c r="E216" s="122"/>
      <c r="F216" s="122"/>
      <c r="G216" s="122"/>
      <c r="H216" s="122"/>
      <c r="I216" s="122"/>
    </row>
    <row r="217" spans="1:11" x14ac:dyDescent="0.2">
      <c r="A217" s="122" t="s">
        <v>386</v>
      </c>
      <c r="B217" s="122"/>
      <c r="C217" s="122"/>
      <c r="D217" s="122"/>
      <c r="E217" s="122"/>
      <c r="F217" s="122"/>
      <c r="G217" s="122"/>
      <c r="H217" s="122"/>
      <c r="I217" s="122"/>
    </row>
    <row r="218" spans="1:11" x14ac:dyDescent="0.2">
      <c r="A218" s="122" t="s">
        <v>318</v>
      </c>
      <c r="B218" s="122"/>
      <c r="C218" s="122"/>
      <c r="D218" s="122"/>
      <c r="E218" s="122"/>
      <c r="F218" s="122"/>
      <c r="G218" s="122"/>
      <c r="H218" s="122"/>
      <c r="I218" s="122"/>
    </row>
    <row r="219" spans="1:11" x14ac:dyDescent="0.2">
      <c r="A219" s="122" t="s">
        <v>319</v>
      </c>
      <c r="B219" s="122"/>
      <c r="C219" s="122"/>
      <c r="D219" s="122"/>
      <c r="E219" s="122"/>
      <c r="F219" s="122"/>
      <c r="G219" s="122"/>
      <c r="H219" s="122"/>
      <c r="I219" s="122"/>
    </row>
    <row r="220" spans="1:11" x14ac:dyDescent="0.2">
      <c r="A220" s="84"/>
      <c r="B220" s="85"/>
      <c r="C220" s="85"/>
      <c r="D220" s="86"/>
      <c r="E220" s="86"/>
      <c r="F220" s="87"/>
      <c r="G220" s="87"/>
      <c r="H220" s="87"/>
      <c r="I220" s="87"/>
    </row>
    <row r="221" spans="1:11" x14ac:dyDescent="0.2">
      <c r="A221" s="122" t="s">
        <v>320</v>
      </c>
      <c r="B221" s="122"/>
      <c r="C221" s="122"/>
      <c r="D221" s="122"/>
      <c r="E221" s="122"/>
      <c r="F221" s="122"/>
      <c r="G221" s="122"/>
      <c r="H221" s="122"/>
      <c r="I221" s="122"/>
    </row>
    <row r="222" spans="1:11" ht="26.25" customHeight="1" x14ac:dyDescent="0.25">
      <c r="A222" s="123" t="s">
        <v>321</v>
      </c>
      <c r="B222" s="123"/>
      <c r="C222" s="123"/>
      <c r="D222" s="123"/>
      <c r="E222" s="123"/>
      <c r="F222" s="123"/>
      <c r="G222" s="123"/>
      <c r="H222" s="123"/>
      <c r="I222" s="123"/>
    </row>
    <row r="223" spans="1:11" ht="15" customHeight="1" x14ac:dyDescent="0.2">
      <c r="A223" s="122" t="s">
        <v>322</v>
      </c>
      <c r="B223" s="122"/>
      <c r="C223" s="122"/>
      <c r="D223" s="122"/>
      <c r="E223" s="122"/>
      <c r="F223" s="122"/>
      <c r="G223" s="122"/>
      <c r="H223" s="122"/>
      <c r="I223" s="122"/>
    </row>
    <row r="224" spans="1:11" x14ac:dyDescent="0.2">
      <c r="A224" s="122" t="s">
        <v>323</v>
      </c>
      <c r="B224" s="122"/>
      <c r="C224" s="122"/>
      <c r="D224" s="122"/>
      <c r="E224" s="122"/>
      <c r="F224" s="122"/>
      <c r="G224" s="122"/>
      <c r="H224" s="122"/>
      <c r="I224" s="122"/>
    </row>
    <row r="225" spans="1:9" ht="27.75" customHeight="1" x14ac:dyDescent="0.25">
      <c r="A225" s="88" t="s">
        <v>326</v>
      </c>
      <c r="B225" s="88"/>
      <c r="C225" s="88"/>
      <c r="D225" s="88"/>
      <c r="E225" s="88"/>
      <c r="F225" s="89"/>
      <c r="G225" s="89"/>
      <c r="H225" s="89"/>
      <c r="I225" s="89"/>
    </row>
    <row r="226" spans="1:9" x14ac:dyDescent="0.2">
      <c r="A226" s="117" t="s">
        <v>324</v>
      </c>
      <c r="B226" s="117"/>
      <c r="C226" s="117"/>
      <c r="D226" s="117"/>
      <c r="E226" s="117"/>
      <c r="F226" s="117"/>
      <c r="G226" s="117"/>
      <c r="H226" s="117"/>
      <c r="I226" s="117"/>
    </row>
    <row r="227" spans="1:9" x14ac:dyDescent="0.2">
      <c r="A227" s="118" t="s">
        <v>325</v>
      </c>
      <c r="B227" s="118"/>
      <c r="C227" s="118"/>
      <c r="D227" s="118"/>
      <c r="E227" s="118"/>
      <c r="F227" s="118"/>
      <c r="G227" s="118"/>
      <c r="H227" s="118"/>
      <c r="I227" s="118"/>
    </row>
  </sheetData>
  <mergeCells count="14">
    <mergeCell ref="A226:I226"/>
    <mergeCell ref="A227:I227"/>
    <mergeCell ref="A1:C1"/>
    <mergeCell ref="A213:I213"/>
    <mergeCell ref="A214:I214"/>
    <mergeCell ref="A216:I216"/>
    <mergeCell ref="A217:I217"/>
    <mergeCell ref="A218:I218"/>
    <mergeCell ref="A219:I219"/>
    <mergeCell ref="A221:I221"/>
    <mergeCell ref="A222:I222"/>
    <mergeCell ref="A223:I223"/>
    <mergeCell ref="A224:I224"/>
    <mergeCell ref="A215:I215"/>
  </mergeCells>
  <pageMargins left="0.23622047244094491" right="0.23622047244094491" top="0.74803149606299213" bottom="0.74803149606299213" header="0.31496062992125984" footer="0.31496062992125984"/>
  <pageSetup paperSize="9" scale="77" fitToHeight="0" orientation="landscape" r:id="rId1"/>
  <headerFooter>
    <oddHeader xml:space="preserve">&amp;C&amp;18Subsidiestaat Programmabegroting 2021 gemeente Utrecht&amp;11
</oddHeader>
    <oddFooter>&amp;C&amp;8&amp;P&amp;R&amp;8Subsidiestaat Programmabegroting 2021 gemeente Utrech&amp;11t</oddFooter>
  </headerFooter>
  <rowBreaks count="10" manualBreakCount="10">
    <brk id="27" max="16383" man="1"/>
    <brk id="48" max="16383" man="1"/>
    <brk id="67" max="16383" man="1"/>
    <brk id="95" max="8" man="1"/>
    <brk id="115" max="8" man="1"/>
    <brk id="127" max="8" man="1"/>
    <brk id="141" max="16383" man="1"/>
    <brk id="159" max="16383" man="1"/>
    <brk id="176" max="8" man="1"/>
    <brk id="196" max="8"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0F58C-6C34-4C34-A6D9-3412BB1C85F4}">
  <sheetPr>
    <pageSetUpPr fitToPage="1"/>
  </sheetPr>
  <dimension ref="A1:I227"/>
  <sheetViews>
    <sheetView view="pageBreakPreview" zoomScaleNormal="100" zoomScaleSheetLayoutView="100" workbookViewId="0">
      <selection activeCell="D4" sqref="D4"/>
    </sheetView>
  </sheetViews>
  <sheetFormatPr defaultColWidth="9.140625" defaultRowHeight="15" x14ac:dyDescent="0.25"/>
  <cols>
    <col min="1" max="1" width="10.28515625" style="11" customWidth="1"/>
    <col min="2" max="2" width="15.28515625" style="11" customWidth="1"/>
    <col min="3" max="3" width="53.42578125" style="11" customWidth="1"/>
    <col min="4" max="4" width="53.42578125" style="17" customWidth="1"/>
    <col min="5" max="9" width="9.85546875" style="11" customWidth="1"/>
    <col min="10" max="16384" width="9.140625" style="11"/>
  </cols>
  <sheetData>
    <row r="1" spans="1:9" ht="62.25" customHeight="1" x14ac:dyDescent="0.25">
      <c r="A1" s="119" t="s">
        <v>311</v>
      </c>
      <c r="B1" s="120"/>
      <c r="C1" s="120"/>
      <c r="D1" s="10" t="s">
        <v>312</v>
      </c>
      <c r="E1" s="4" t="s">
        <v>310</v>
      </c>
      <c r="F1" s="4" t="s">
        <v>309</v>
      </c>
      <c r="G1" s="4" t="s">
        <v>179</v>
      </c>
      <c r="H1" s="4" t="s">
        <v>180</v>
      </c>
      <c r="I1" s="4" t="s">
        <v>181</v>
      </c>
    </row>
    <row r="2" spans="1:9" x14ac:dyDescent="0.25">
      <c r="A2" s="18" t="s">
        <v>24</v>
      </c>
      <c r="B2" s="18"/>
      <c r="C2" s="18"/>
      <c r="D2" s="19"/>
      <c r="E2" s="20">
        <v>3620</v>
      </c>
      <c r="F2" s="20">
        <v>3620</v>
      </c>
      <c r="G2" s="20"/>
      <c r="H2" s="21">
        <v>3620</v>
      </c>
      <c r="I2" s="21">
        <v>511</v>
      </c>
    </row>
    <row r="3" spans="1:9" x14ac:dyDescent="0.25">
      <c r="A3" s="13"/>
      <c r="B3" s="12" t="s">
        <v>138</v>
      </c>
      <c r="C3" s="12"/>
      <c r="D3" s="16"/>
      <c r="E3" s="13">
        <v>205</v>
      </c>
      <c r="F3" s="13">
        <v>205</v>
      </c>
      <c r="G3" s="13"/>
      <c r="H3" s="11">
        <v>205</v>
      </c>
      <c r="I3" s="11">
        <v>162</v>
      </c>
    </row>
    <row r="4" spans="1:9" x14ac:dyDescent="0.25">
      <c r="A4" s="14"/>
      <c r="B4" s="14"/>
      <c r="C4" s="15" t="s">
        <v>140</v>
      </c>
      <c r="D4" s="16" t="str">
        <f>VLOOKUP(C4,'Subdoel-omschrijving'!$A$2:$B$164,2,FALSE)</f>
        <v>Organiseren en uitvoeren van volksfeesten</v>
      </c>
      <c r="E4" s="14">
        <v>205</v>
      </c>
      <c r="F4" s="14">
        <v>205</v>
      </c>
      <c r="G4" s="14"/>
      <c r="H4" s="11">
        <v>205</v>
      </c>
      <c r="I4" s="11">
        <v>162</v>
      </c>
    </row>
    <row r="5" spans="1:9" x14ac:dyDescent="0.25">
      <c r="A5" s="13"/>
      <c r="B5" s="12" t="s">
        <v>198</v>
      </c>
      <c r="C5" s="12"/>
      <c r="D5" s="16"/>
      <c r="E5" s="13">
        <v>40</v>
      </c>
      <c r="F5" s="13">
        <v>40</v>
      </c>
      <c r="G5" s="13"/>
      <c r="H5" s="11">
        <v>40</v>
      </c>
    </row>
    <row r="6" spans="1:9" ht="30" x14ac:dyDescent="0.25">
      <c r="A6" s="14"/>
      <c r="B6" s="14"/>
      <c r="C6" s="15" t="s">
        <v>25</v>
      </c>
      <c r="D6" s="16" t="str">
        <f>VLOOKUP(C6,'Subdoel-omschrijving'!$A$2:$B$164,2,FALSE)</f>
        <v>Voorlichting voor particuliere initiatieven over de Global goals</v>
      </c>
      <c r="E6" s="14">
        <v>40</v>
      </c>
      <c r="F6" s="14">
        <v>40</v>
      </c>
      <c r="G6" s="14"/>
      <c r="H6" s="11">
        <v>40</v>
      </c>
    </row>
    <row r="7" spans="1:9" x14ac:dyDescent="0.25">
      <c r="A7" s="13"/>
      <c r="B7" s="12" t="s">
        <v>197</v>
      </c>
      <c r="C7" s="12"/>
      <c r="D7" s="16"/>
      <c r="E7" s="13">
        <v>349</v>
      </c>
      <c r="F7" s="13">
        <v>349</v>
      </c>
      <c r="G7" s="13"/>
      <c r="H7" s="11">
        <v>349</v>
      </c>
      <c r="I7" s="11">
        <v>349</v>
      </c>
    </row>
    <row r="8" spans="1:9" x14ac:dyDescent="0.25">
      <c r="A8" s="14"/>
      <c r="B8" s="14"/>
      <c r="C8" s="15" t="s">
        <v>328</v>
      </c>
      <c r="D8" s="16" t="str">
        <f>VLOOKUP(C8,'Subdoel-omschrijving'!$A$2:$B$164,2,FALSE)</f>
        <v>Convenantbijdrage aan Economic Board Utrecht</v>
      </c>
      <c r="E8" s="14">
        <v>349</v>
      </c>
      <c r="F8" s="14">
        <v>349</v>
      </c>
      <c r="G8" s="14"/>
      <c r="H8" s="11">
        <v>349</v>
      </c>
      <c r="I8" s="11">
        <v>349</v>
      </c>
    </row>
    <row r="9" spans="1:9" x14ac:dyDescent="0.25">
      <c r="A9" s="13"/>
      <c r="B9" s="12" t="s">
        <v>199</v>
      </c>
      <c r="C9" s="12"/>
      <c r="D9" s="16"/>
      <c r="E9" s="13">
        <v>3026</v>
      </c>
      <c r="F9" s="13">
        <v>3026</v>
      </c>
      <c r="G9" s="13"/>
      <c r="H9" s="11">
        <v>3026</v>
      </c>
    </row>
    <row r="10" spans="1:9" ht="75" x14ac:dyDescent="0.25">
      <c r="A10" s="14"/>
      <c r="B10" s="14"/>
      <c r="C10" s="15" t="s">
        <v>139</v>
      </c>
      <c r="D10" s="16" t="str">
        <f>VLOOKUP(C10,'Subdoel-omschrijving'!$A$2:$B$164,2,FALSE)</f>
        <v xml:space="preserve">Ondersteunen van bewoners en vrijwilligersorganisaties in het ontwikkelen van activiteiten of uitvoeren van ideeën om de sociale cohesie, leefbaarheid, zelfredzaamheid en participatie van kwetsbare burgers te vergroten. </v>
      </c>
      <c r="E10" s="14">
        <v>3026</v>
      </c>
      <c r="F10" s="14">
        <v>3026</v>
      </c>
      <c r="G10" s="14"/>
      <c r="H10" s="11">
        <v>3026</v>
      </c>
    </row>
    <row r="11" spans="1:9" x14ac:dyDescent="0.25">
      <c r="A11" s="14"/>
      <c r="B11" s="14"/>
      <c r="C11" s="15"/>
      <c r="D11" s="16"/>
      <c r="E11" s="14"/>
      <c r="F11" s="14"/>
      <c r="G11" s="14"/>
    </row>
    <row r="12" spans="1:9" x14ac:dyDescent="0.25">
      <c r="A12" s="18" t="s">
        <v>195</v>
      </c>
      <c r="B12" s="18"/>
      <c r="C12" s="18"/>
      <c r="D12" s="19"/>
      <c r="E12" s="20">
        <v>1094</v>
      </c>
      <c r="F12" s="20">
        <v>1094</v>
      </c>
      <c r="G12" s="20">
        <v>140</v>
      </c>
      <c r="H12" s="21">
        <v>954</v>
      </c>
      <c r="I12" s="21">
        <v>229</v>
      </c>
    </row>
    <row r="13" spans="1:9" x14ac:dyDescent="0.25">
      <c r="A13" s="13"/>
      <c r="B13" s="12" t="s">
        <v>117</v>
      </c>
      <c r="C13" s="12"/>
      <c r="D13" s="16"/>
      <c r="E13" s="13"/>
      <c r="F13" s="13"/>
      <c r="G13" s="13"/>
      <c r="H13" s="11">
        <v>0</v>
      </c>
    </row>
    <row r="14" spans="1:9" ht="45" x14ac:dyDescent="0.25">
      <c r="A14" s="14"/>
      <c r="B14" s="14"/>
      <c r="C14" s="15" t="s">
        <v>148</v>
      </c>
      <c r="D14" s="16" t="str">
        <f>VLOOKUP(C14,'Subdoel-omschrijving'!$A$2:$B$164,2,FALSE)</f>
        <v xml:space="preserve">Tegemoetkoming kleinschalige ondernemers en eigenaren onroerend  goed  wegens negatieve gevolgen ontstaan door stedelijke vernieuwing </v>
      </c>
      <c r="E14" s="14"/>
      <c r="F14" s="14"/>
      <c r="G14" s="14"/>
      <c r="H14" s="11">
        <v>0</v>
      </c>
    </row>
    <row r="15" spans="1:9" x14ac:dyDescent="0.25">
      <c r="A15" s="13"/>
      <c r="B15" s="12" t="s">
        <v>26</v>
      </c>
      <c r="C15" s="12"/>
      <c r="D15" s="16"/>
      <c r="E15" s="13">
        <v>75</v>
      </c>
      <c r="F15" s="13">
        <v>75</v>
      </c>
      <c r="G15" s="13"/>
      <c r="H15" s="11">
        <v>75</v>
      </c>
      <c r="I15" s="11">
        <v>75</v>
      </c>
    </row>
    <row r="16" spans="1:9" ht="45" x14ac:dyDescent="0.25">
      <c r="A16" s="14"/>
      <c r="B16" s="14"/>
      <c r="C16" s="15" t="s">
        <v>27</v>
      </c>
      <c r="D16" s="16" t="str">
        <f>VLOOKUP(C16,'Subdoel-omschrijving'!$A$2:$B$164,2,FALSE)</f>
        <v>Bijdrage aan lokaal platform/ initiatieven voor onderzoek, debat, en infovoorziening over architectuur, stedenbouw en landschap</v>
      </c>
      <c r="E16" s="14">
        <v>75</v>
      </c>
      <c r="F16" s="14">
        <v>75</v>
      </c>
      <c r="G16" s="14"/>
      <c r="H16" s="11">
        <v>75</v>
      </c>
      <c r="I16" s="11">
        <v>75</v>
      </c>
    </row>
    <row r="17" spans="1:9" x14ac:dyDescent="0.25">
      <c r="A17" s="13"/>
      <c r="B17" s="12" t="s">
        <v>23</v>
      </c>
      <c r="C17" s="12"/>
      <c r="D17" s="16"/>
      <c r="E17" s="13">
        <v>350</v>
      </c>
      <c r="F17" s="13">
        <v>350</v>
      </c>
      <c r="G17" s="13"/>
      <c r="H17" s="11">
        <v>350</v>
      </c>
    </row>
    <row r="18" spans="1:9" ht="45" x14ac:dyDescent="0.25">
      <c r="A18" s="14"/>
      <c r="B18" s="14"/>
      <c r="C18" s="15" t="s">
        <v>156</v>
      </c>
      <c r="D18" s="16" t="str">
        <f>VLOOKUP(C18,'Subdoel-omschrijving'!$A$2:$B$164,2,FALSE)</f>
        <v>Aansluiten bij initiatieven uit de samenleving en kennisontwikkeling, netwerk en experimenten (gebiedsontwikkeling nieuwe stijl)</v>
      </c>
      <c r="E18" s="14">
        <v>350</v>
      </c>
      <c r="F18" s="14">
        <v>350</v>
      </c>
      <c r="G18" s="14"/>
      <c r="H18" s="11">
        <v>350</v>
      </c>
    </row>
    <row r="19" spans="1:9" x14ac:dyDescent="0.25">
      <c r="A19" s="13"/>
      <c r="B19" s="12" t="s">
        <v>19</v>
      </c>
      <c r="C19" s="12"/>
      <c r="D19" s="16"/>
      <c r="E19" s="13">
        <v>475</v>
      </c>
      <c r="F19" s="13">
        <v>475</v>
      </c>
      <c r="G19" s="13"/>
      <c r="H19" s="11">
        <v>475</v>
      </c>
      <c r="I19" s="11">
        <v>100</v>
      </c>
    </row>
    <row r="20" spans="1:9" x14ac:dyDescent="0.25">
      <c r="A20" s="14"/>
      <c r="B20" s="14"/>
      <c r="C20" s="15" t="s">
        <v>20</v>
      </c>
      <c r="D20" s="16" t="str">
        <f>VLOOKUP(C20,'Subdoel-omschrijving'!$A$2:$B$164,2,FALSE)</f>
        <v>Stedelijke huurders participatie en vertegenwoordiging</v>
      </c>
      <c r="E20" s="14">
        <v>100</v>
      </c>
      <c r="F20" s="14">
        <v>100</v>
      </c>
      <c r="G20" s="14"/>
      <c r="H20" s="11">
        <v>100</v>
      </c>
      <c r="I20" s="11">
        <v>100</v>
      </c>
    </row>
    <row r="21" spans="1:9" ht="30" x14ac:dyDescent="0.25">
      <c r="A21" s="14"/>
      <c r="B21" s="14"/>
      <c r="C21" s="15" t="s">
        <v>22</v>
      </c>
      <c r="D21" s="16" t="str">
        <f>VLOOKUP(C21,'Subdoel-omschrijving'!$A$2:$B$164,2,FALSE)</f>
        <v>Subsidie op verkrijgen van Politie Keurmerk Veilig Wonen  (PKVW) bestaande woningen</v>
      </c>
      <c r="E21" s="14">
        <v>75</v>
      </c>
      <c r="F21" s="14">
        <v>75</v>
      </c>
      <c r="G21" s="14"/>
      <c r="H21" s="11">
        <v>75</v>
      </c>
    </row>
    <row r="22" spans="1:9" ht="30" x14ac:dyDescent="0.25">
      <c r="A22" s="14"/>
      <c r="B22" s="14"/>
      <c r="C22" s="15" t="s">
        <v>21</v>
      </c>
      <c r="D22" s="16" t="str">
        <f>VLOOKUP(C22,'Subdoel-omschrijving'!$A$2:$B$164,2,FALSE)</f>
        <v>Fonds Toevoegen Woonruimte voor uitbreiding woonvoorraad bestaande bouw</v>
      </c>
      <c r="E22" s="14">
        <v>300</v>
      </c>
      <c r="F22" s="14">
        <v>300</v>
      </c>
      <c r="G22" s="14"/>
      <c r="H22" s="11">
        <v>300</v>
      </c>
    </row>
    <row r="23" spans="1:9" x14ac:dyDescent="0.25">
      <c r="A23" s="13"/>
      <c r="B23" s="12" t="s">
        <v>196</v>
      </c>
      <c r="C23" s="12"/>
      <c r="D23" s="16"/>
      <c r="E23" s="13">
        <v>194</v>
      </c>
      <c r="F23" s="13">
        <v>194</v>
      </c>
      <c r="G23" s="13">
        <v>140</v>
      </c>
      <c r="H23" s="11">
        <v>54</v>
      </c>
      <c r="I23" s="11">
        <v>54</v>
      </c>
    </row>
    <row r="24" spans="1:9" ht="30" x14ac:dyDescent="0.25">
      <c r="A24" s="14"/>
      <c r="B24" s="14"/>
      <c r="C24" s="15" t="s">
        <v>18</v>
      </c>
      <c r="D24" s="16" t="str">
        <f>VLOOKUP(C24,'Subdoel-omschrijving'!$A$2:$B$164,2,FALSE)</f>
        <v>Ondersteuning organisatie Open Monumenten Dag Utrecht en Kerken kijken Utrecht</v>
      </c>
      <c r="E24" s="14">
        <v>54</v>
      </c>
      <c r="F24" s="14">
        <v>54</v>
      </c>
      <c r="G24" s="14"/>
      <c r="H24" s="11">
        <v>54</v>
      </c>
      <c r="I24" s="11">
        <v>54</v>
      </c>
    </row>
    <row r="25" spans="1:9" x14ac:dyDescent="0.25">
      <c r="A25" s="14"/>
      <c r="B25" s="14"/>
      <c r="C25" s="15" t="s">
        <v>17</v>
      </c>
      <c r="D25" s="16" t="str">
        <f>VLOOKUP(C25,'Subdoel-omschrijving'!$A$2:$B$164,2,FALSE)</f>
        <v>Ondersteuning exploitatie Domunder</v>
      </c>
      <c r="E25" s="14">
        <v>40</v>
      </c>
      <c r="F25" s="14">
        <v>40</v>
      </c>
      <c r="G25" s="14">
        <v>40</v>
      </c>
      <c r="H25" s="11">
        <v>0</v>
      </c>
    </row>
    <row r="26" spans="1:9" x14ac:dyDescent="0.25">
      <c r="A26" s="14"/>
      <c r="B26" s="14"/>
      <c r="C26" s="15" t="s">
        <v>161</v>
      </c>
      <c r="D26" s="16" t="str">
        <f>VLOOKUP(C26,'Subdoel-omschrijving'!$A$2:$B$164,2,FALSE)</f>
        <v>Restauratie Domkerk</v>
      </c>
      <c r="E26" s="14">
        <v>100</v>
      </c>
      <c r="F26" s="14">
        <v>100</v>
      </c>
      <c r="G26" s="14">
        <v>100</v>
      </c>
      <c r="H26" s="11">
        <v>0</v>
      </c>
    </row>
    <row r="27" spans="1:9" x14ac:dyDescent="0.25">
      <c r="A27" s="14"/>
      <c r="B27" s="14"/>
      <c r="C27" s="15"/>
      <c r="D27" s="16"/>
      <c r="E27" s="14"/>
      <c r="F27" s="14"/>
      <c r="G27" s="14"/>
    </row>
    <row r="28" spans="1:9" x14ac:dyDescent="0.25">
      <c r="A28" s="18" t="s">
        <v>123</v>
      </c>
      <c r="B28" s="18"/>
      <c r="C28" s="18"/>
      <c r="D28" s="19"/>
      <c r="E28" s="20">
        <v>4080</v>
      </c>
      <c r="F28" s="20">
        <v>4080</v>
      </c>
      <c r="G28" s="20"/>
      <c r="H28" s="21">
        <v>4080</v>
      </c>
      <c r="I28" s="21">
        <v>3389</v>
      </c>
    </row>
    <row r="29" spans="1:9" x14ac:dyDescent="0.25">
      <c r="A29" s="13"/>
      <c r="B29" s="12" t="s">
        <v>124</v>
      </c>
      <c r="C29" s="12"/>
      <c r="D29" s="16"/>
      <c r="E29" s="13">
        <v>691</v>
      </c>
      <c r="F29" s="13">
        <v>691</v>
      </c>
      <c r="G29" s="13"/>
      <c r="H29" s="11">
        <v>691</v>
      </c>
    </row>
    <row r="30" spans="1:9" x14ac:dyDescent="0.25">
      <c r="A30" s="14"/>
      <c r="B30" s="14"/>
      <c r="C30" s="15" t="s">
        <v>125</v>
      </c>
      <c r="D30" s="16" t="str">
        <f>VLOOKUP(C30,'Subdoel-omschrijving'!$A$2:$B$164,2,FALSE)</f>
        <v>Duurzame monumentenadviezen</v>
      </c>
      <c r="E30" s="14">
        <v>25</v>
      </c>
      <c r="F30" s="14">
        <v>25</v>
      </c>
      <c r="G30" s="14"/>
      <c r="H30" s="11">
        <v>25</v>
      </c>
    </row>
    <row r="31" spans="1:9" ht="30" x14ac:dyDescent="0.25">
      <c r="A31" s="14"/>
      <c r="B31" s="14"/>
      <c r="C31" s="15" t="s">
        <v>331</v>
      </c>
      <c r="D31" s="16" t="str">
        <f>VLOOKUP(C31,'Subdoel-omschrijving'!$A$2:$B$164,2,FALSE)</f>
        <v>Mogelijk maken duurzame investeringen in panden van maatschappelijke instellingen</v>
      </c>
      <c r="E31" s="14">
        <v>253</v>
      </c>
      <c r="F31" s="14">
        <v>253</v>
      </c>
      <c r="G31" s="14"/>
      <c r="H31" s="11">
        <v>253</v>
      </c>
    </row>
    <row r="32" spans="1:9" ht="60" x14ac:dyDescent="0.25">
      <c r="A32" s="14"/>
      <c r="B32" s="14"/>
      <c r="C32" s="15" t="s">
        <v>330</v>
      </c>
      <c r="D32" s="16" t="str">
        <f>VLOOKUP(C32,'Subdoel-omschrijving'!$A$2:$B$164,2,FALSE)</f>
        <v>Stimuleren realisatie van collectieve zonne-energieprojecten door aanloopkosten te financieren, initiatiefnemers te ondersteunen en dakeigenaren te stimuleren een dak of locatie beschikbaar te stellen.</v>
      </c>
      <c r="E32" s="14">
        <v>198</v>
      </c>
      <c r="F32" s="14">
        <v>198</v>
      </c>
      <c r="G32" s="14"/>
      <c r="H32" s="11">
        <v>198</v>
      </c>
    </row>
    <row r="33" spans="1:9" ht="45" x14ac:dyDescent="0.25">
      <c r="A33" s="14"/>
      <c r="B33" s="14"/>
      <c r="C33" s="15" t="s">
        <v>126</v>
      </c>
      <c r="D33" s="16" t="str">
        <f>VLOOKUP(C33,'Subdoel-omschrijving'!$A$2:$B$164,2,FALSE)</f>
        <v xml:space="preserve">Het financieel ondersteunen van initiatieven van de aanschaf en plaatsing van een zonneboiler voor huurders en eigenaren van woningen in Utrecht. </v>
      </c>
      <c r="E33" s="14">
        <v>15</v>
      </c>
      <c r="F33" s="14">
        <v>15</v>
      </c>
      <c r="G33" s="14"/>
      <c r="H33" s="11">
        <v>15</v>
      </c>
    </row>
    <row r="34" spans="1:9" ht="30" x14ac:dyDescent="0.25">
      <c r="A34" s="14"/>
      <c r="B34" s="14"/>
      <c r="C34" s="15" t="s">
        <v>332</v>
      </c>
      <c r="D34" s="16" t="str">
        <f>VLOOKUP(C34,'Subdoel-omschrijving'!$A$2:$B$164,2,FALSE)</f>
        <v>Het financieel ondersteunen van energieadvies aan huis en trajectbegeleiding</v>
      </c>
      <c r="E34" s="14">
        <v>200</v>
      </c>
      <c r="F34" s="14">
        <v>200</v>
      </c>
      <c r="G34" s="14"/>
      <c r="H34" s="11">
        <v>200</v>
      </c>
    </row>
    <row r="35" spans="1:9" x14ac:dyDescent="0.25">
      <c r="A35" s="13"/>
      <c r="B35" s="12" t="s">
        <v>127</v>
      </c>
      <c r="C35" s="12"/>
      <c r="D35" s="16"/>
      <c r="E35" s="13">
        <v>3389</v>
      </c>
      <c r="F35" s="13">
        <v>3389</v>
      </c>
      <c r="G35" s="13"/>
      <c r="H35" s="11">
        <v>3389</v>
      </c>
      <c r="I35" s="11">
        <v>3389</v>
      </c>
    </row>
    <row r="36" spans="1:9" ht="60" x14ac:dyDescent="0.25">
      <c r="A36" s="14"/>
      <c r="B36" s="14"/>
      <c r="C36" s="15" t="s">
        <v>128</v>
      </c>
      <c r="D36" s="16" t="str">
        <f>VLOOKUP(C36,'Subdoel-omschrijving'!$A$2:$B$164,2,FALSE)</f>
        <v>Bijdrage aan Stg Utrecht Natuurlijk ter ondersteuning van aantrekkelijke , laagdrempelige locaties , talrijke initiatieven door co-creatie en samenwerking op gebied van natuur , milieu en groen in de stad Utrecht.</v>
      </c>
      <c r="E36" s="14">
        <v>3389</v>
      </c>
      <c r="F36" s="14">
        <v>3389</v>
      </c>
      <c r="G36" s="14"/>
      <c r="H36" s="11">
        <v>3389</v>
      </c>
      <c r="I36" s="11">
        <v>3389</v>
      </c>
    </row>
    <row r="37" spans="1:9" x14ac:dyDescent="0.25">
      <c r="A37" s="14"/>
      <c r="B37" s="14"/>
      <c r="C37" s="15"/>
      <c r="D37" s="16"/>
      <c r="E37" s="14"/>
      <c r="F37" s="14"/>
      <c r="G37" s="14"/>
    </row>
    <row r="38" spans="1:9" x14ac:dyDescent="0.25">
      <c r="A38" s="18" t="s">
        <v>55</v>
      </c>
      <c r="B38" s="18"/>
      <c r="C38" s="18"/>
      <c r="D38" s="19"/>
      <c r="E38" s="20">
        <v>543</v>
      </c>
      <c r="F38" s="20">
        <v>543</v>
      </c>
      <c r="G38" s="20"/>
      <c r="H38" s="21">
        <v>543</v>
      </c>
      <c r="I38" s="21">
        <v>43</v>
      </c>
    </row>
    <row r="39" spans="1:9" x14ac:dyDescent="0.25">
      <c r="A39" s="13"/>
      <c r="B39" s="12" t="s">
        <v>145</v>
      </c>
      <c r="C39" s="12"/>
      <c r="D39" s="16"/>
      <c r="E39" s="13">
        <v>500</v>
      </c>
      <c r="F39" s="13">
        <v>500</v>
      </c>
      <c r="G39" s="13"/>
      <c r="H39" s="11">
        <v>500</v>
      </c>
    </row>
    <row r="40" spans="1:9" x14ac:dyDescent="0.25">
      <c r="A40" s="14"/>
      <c r="B40" s="14"/>
      <c r="C40" s="15" t="s">
        <v>57</v>
      </c>
      <c r="D40" s="16" t="str">
        <f>VLOOKUP(C40,'Subdoel-omschrijving'!$A$2:$B$164,2,FALSE)</f>
        <v>Voorkomen wateroverlast</v>
      </c>
      <c r="E40" s="14">
        <v>500</v>
      </c>
      <c r="F40" s="14">
        <v>500</v>
      </c>
      <c r="G40" s="14"/>
      <c r="H40" s="11">
        <v>500</v>
      </c>
    </row>
    <row r="41" spans="1:9" x14ac:dyDescent="0.25">
      <c r="A41" s="13"/>
      <c r="B41" s="12" t="s">
        <v>56</v>
      </c>
      <c r="C41" s="12"/>
      <c r="D41" s="16"/>
      <c r="E41" s="13">
        <v>43</v>
      </c>
      <c r="F41" s="13">
        <v>43</v>
      </c>
      <c r="G41" s="13"/>
      <c r="H41" s="11">
        <v>43</v>
      </c>
      <c r="I41" s="11">
        <v>43</v>
      </c>
    </row>
    <row r="42" spans="1:9" x14ac:dyDescent="0.25">
      <c r="A42" s="14"/>
      <c r="B42" s="14"/>
      <c r="C42" s="15" t="s">
        <v>129</v>
      </c>
      <c r="D42" s="16" t="str">
        <f>VLOOKUP(C42,'Subdoel-omschrijving'!$A$2:$B$164,2,FALSE)</f>
        <v>Bijdrage aan exploitatie dierenweides</v>
      </c>
      <c r="E42" s="14">
        <v>43</v>
      </c>
      <c r="F42" s="14">
        <v>43</v>
      </c>
      <c r="G42" s="14"/>
      <c r="H42" s="11">
        <v>43</v>
      </c>
      <c r="I42" s="11">
        <v>43</v>
      </c>
    </row>
    <row r="43" spans="1:9" x14ac:dyDescent="0.25">
      <c r="A43" s="14"/>
      <c r="B43" s="14"/>
      <c r="C43" s="15"/>
      <c r="D43" s="16"/>
      <c r="E43" s="14"/>
      <c r="F43" s="14"/>
      <c r="G43" s="14"/>
    </row>
    <row r="44" spans="1:9" x14ac:dyDescent="0.25">
      <c r="A44" s="12" t="s">
        <v>3</v>
      </c>
      <c r="B44" s="12"/>
      <c r="C44" s="12"/>
      <c r="D44" s="16"/>
      <c r="E44" s="13">
        <v>9267</v>
      </c>
      <c r="F44" s="13">
        <v>9267</v>
      </c>
      <c r="G44" s="13">
        <v>185</v>
      </c>
      <c r="H44" s="11">
        <v>9082</v>
      </c>
      <c r="I44" s="11">
        <v>7982</v>
      </c>
    </row>
    <row r="45" spans="1:9" x14ac:dyDescent="0.25">
      <c r="A45" s="13"/>
      <c r="B45" s="12" t="s">
        <v>4</v>
      </c>
      <c r="C45" s="12"/>
      <c r="D45" s="16"/>
      <c r="E45" s="13">
        <v>995</v>
      </c>
      <c r="F45" s="13">
        <v>995</v>
      </c>
      <c r="G45" s="13">
        <v>185</v>
      </c>
      <c r="H45" s="11">
        <v>810</v>
      </c>
      <c r="I45" s="11">
        <v>60</v>
      </c>
    </row>
    <row r="46" spans="1:9" ht="30" x14ac:dyDescent="0.25">
      <c r="A46" s="14"/>
      <c r="B46" s="14"/>
      <c r="C46" s="15" t="s">
        <v>119</v>
      </c>
      <c r="D46" s="16" t="str">
        <f>VLOOKUP(C46,'Subdoel-omschrijving'!$A$2:$B$164,2,FALSE)</f>
        <v>Voorkomen of verkleinen van de mismatch op de arbeidsmarkt</v>
      </c>
      <c r="E46" s="14">
        <v>500</v>
      </c>
      <c r="F46" s="14">
        <v>500</v>
      </c>
      <c r="G46" s="14"/>
      <c r="H46" s="11">
        <v>500</v>
      </c>
    </row>
    <row r="47" spans="1:9" ht="60" x14ac:dyDescent="0.25">
      <c r="A47" s="14"/>
      <c r="B47" s="14"/>
      <c r="C47" s="15" t="s">
        <v>122</v>
      </c>
      <c r="D47" s="16" t="str">
        <f>VLOOKUP(C47,'Subdoel-omschrijving'!$A$2:$B$164,2,FALSE)</f>
        <v>Ecosysteem voor startende en groeiende (innovatieve) ondernemers versterken door het faciliteren van netwerken en het ondersteunen van ondernemers (met groeiambities)</v>
      </c>
      <c r="E47" s="14">
        <v>435</v>
      </c>
      <c r="F47" s="14">
        <v>435</v>
      </c>
      <c r="G47" s="14">
        <v>185</v>
      </c>
      <c r="H47" s="11">
        <v>250</v>
      </c>
    </row>
    <row r="48" spans="1:9" ht="45" x14ac:dyDescent="0.25">
      <c r="A48" s="14"/>
      <c r="B48" s="14"/>
      <c r="C48" s="15" t="s">
        <v>5</v>
      </c>
      <c r="D48" s="16" t="str">
        <f>VLOOKUP(C48,'Subdoel-omschrijving'!$A$2:$B$164,2,FALSE)</f>
        <v>Het ondersteunen van mensen richting werk en het verbeteren van de aansluiting tussen onderwijs en arbeidsmarkt</v>
      </c>
      <c r="E48" s="14">
        <v>60</v>
      </c>
      <c r="F48" s="14">
        <v>60</v>
      </c>
      <c r="G48" s="14"/>
      <c r="H48" s="11">
        <v>60</v>
      </c>
      <c r="I48" s="11">
        <v>60</v>
      </c>
    </row>
    <row r="49" spans="1:9" x14ac:dyDescent="0.25">
      <c r="A49" s="13"/>
      <c r="B49" s="12" t="s">
        <v>117</v>
      </c>
      <c r="C49" s="12"/>
      <c r="D49" s="16"/>
      <c r="E49" s="13">
        <v>8272</v>
      </c>
      <c r="F49" s="13">
        <v>8272</v>
      </c>
      <c r="G49" s="13"/>
      <c r="H49" s="11">
        <v>8272</v>
      </c>
      <c r="I49" s="11">
        <v>7922</v>
      </c>
    </row>
    <row r="50" spans="1:9" x14ac:dyDescent="0.25">
      <c r="A50" s="14"/>
      <c r="B50" s="14"/>
      <c r="C50" s="15" t="s">
        <v>118</v>
      </c>
      <c r="D50" s="16" t="str">
        <f>VLOOKUP(C50,'Subdoel-omschrijving'!$A$2:$B$164,2,FALSE)</f>
        <v>BIZ subsidie (Bedrijf Investering Zone)</v>
      </c>
      <c r="E50" s="14">
        <v>135</v>
      </c>
      <c r="F50" s="14">
        <v>135</v>
      </c>
      <c r="G50" s="14"/>
      <c r="H50" s="11">
        <v>135</v>
      </c>
      <c r="I50" s="11">
        <v>135</v>
      </c>
    </row>
    <row r="51" spans="1:9" ht="30" x14ac:dyDescent="0.25">
      <c r="A51" s="14"/>
      <c r="B51" s="14"/>
      <c r="C51" s="15" t="s">
        <v>121</v>
      </c>
      <c r="D51" s="16" t="str">
        <f>VLOOKUP(C51,'Subdoel-omschrijving'!$A$2:$B$164,2,FALSE)</f>
        <v>Ondersteuning toeristische activiteiten en evenementen, aantrekken kenniscongressen</v>
      </c>
      <c r="E51" s="14">
        <v>382</v>
      </c>
      <c r="F51" s="14">
        <v>382</v>
      </c>
      <c r="G51" s="14"/>
      <c r="H51" s="11">
        <v>382</v>
      </c>
      <c r="I51" s="11">
        <v>82</v>
      </c>
    </row>
    <row r="52" spans="1:9" ht="45" x14ac:dyDescent="0.25">
      <c r="A52" s="14"/>
      <c r="B52" s="14"/>
      <c r="C52" s="15" t="s">
        <v>120</v>
      </c>
      <c r="D52" s="16" t="str">
        <f>VLOOKUP(C52,'Subdoel-omschrijving'!$A$2:$B$164,2,FALSE)</f>
        <v xml:space="preserve">Subsidie aan Stichting Ondernemersfonds Utrecht voor stimulering economische structuur van Utrecht en economische vitaliteit van de stad.  </v>
      </c>
      <c r="E52" s="14">
        <v>7705</v>
      </c>
      <c r="F52" s="14">
        <v>7705</v>
      </c>
      <c r="G52" s="14"/>
      <c r="H52" s="11">
        <v>7705</v>
      </c>
      <c r="I52" s="11">
        <v>7705</v>
      </c>
    </row>
    <row r="53" spans="1:9" ht="45" x14ac:dyDescent="0.25">
      <c r="A53" s="14"/>
      <c r="B53" s="14"/>
      <c r="C53" s="15" t="s">
        <v>148</v>
      </c>
      <c r="D53" s="16" t="str">
        <f>VLOOKUP(C53,'Subdoel-omschrijving'!$A$2:$B$164,2,FALSE)</f>
        <v xml:space="preserve">Tegemoetkoming kleinschalige ondernemers en eigenaren onroerend  goed  wegens negatieve gevolgen ontstaan door stedelijke vernieuwing </v>
      </c>
      <c r="E53" s="14">
        <v>50</v>
      </c>
      <c r="F53" s="14">
        <v>50</v>
      </c>
      <c r="G53" s="14"/>
      <c r="H53" s="11">
        <v>50</v>
      </c>
    </row>
    <row r="54" spans="1:9" x14ac:dyDescent="0.25">
      <c r="A54" s="14"/>
      <c r="B54" s="14"/>
      <c r="C54" s="15"/>
      <c r="D54" s="16"/>
      <c r="E54" s="14"/>
      <c r="F54" s="14"/>
      <c r="G54" s="14"/>
    </row>
    <row r="55" spans="1:9" x14ac:dyDescent="0.25">
      <c r="A55" s="18" t="s">
        <v>0</v>
      </c>
      <c r="B55" s="18"/>
      <c r="C55" s="18"/>
      <c r="D55" s="19"/>
      <c r="E55" s="20">
        <v>19487</v>
      </c>
      <c r="F55" s="20">
        <v>19487</v>
      </c>
      <c r="G55" s="20"/>
      <c r="H55" s="21">
        <v>19487</v>
      </c>
      <c r="I55" s="21">
        <v>17262</v>
      </c>
    </row>
    <row r="56" spans="1:9" x14ac:dyDescent="0.25">
      <c r="A56" s="13"/>
      <c r="B56" s="12" t="s">
        <v>1</v>
      </c>
      <c r="C56" s="12"/>
      <c r="D56" s="16"/>
      <c r="E56" s="13">
        <v>300</v>
      </c>
      <c r="F56" s="13">
        <v>300</v>
      </c>
      <c r="G56" s="13"/>
      <c r="H56" s="11">
        <v>300</v>
      </c>
    </row>
    <row r="57" spans="1:9" ht="30" x14ac:dyDescent="0.25">
      <c r="A57" s="14"/>
      <c r="B57" s="14"/>
      <c r="C57" s="15" t="s">
        <v>2</v>
      </c>
      <c r="D57" s="16" t="str">
        <f>VLOOKUP(C57,'Subdoel-omschrijving'!$A$2:$B$164,2,FALSE)</f>
        <v>Ondersteuning met vrijwillige inzet ten behoeve van schuldhulpverlening</v>
      </c>
      <c r="E57" s="14">
        <v>300</v>
      </c>
      <c r="F57" s="14">
        <v>300</v>
      </c>
      <c r="G57" s="14"/>
      <c r="H57" s="11">
        <v>300</v>
      </c>
    </row>
    <row r="58" spans="1:9" x14ac:dyDescent="0.25">
      <c r="A58" s="13"/>
      <c r="B58" s="12" t="s">
        <v>172</v>
      </c>
      <c r="C58" s="12"/>
      <c r="D58" s="16"/>
      <c r="E58" s="13">
        <v>2012</v>
      </c>
      <c r="F58" s="13">
        <v>2012</v>
      </c>
      <c r="G58" s="13"/>
      <c r="H58" s="11">
        <v>2012</v>
      </c>
      <c r="I58" s="11">
        <v>87</v>
      </c>
    </row>
    <row r="59" spans="1:9" ht="75" x14ac:dyDescent="0.25">
      <c r="A59" s="14"/>
      <c r="B59" s="14"/>
      <c r="C59" s="15" t="s">
        <v>136</v>
      </c>
      <c r="D59" s="16" t="str">
        <f>VLOOKUP(C59,'Subdoel-omschrijving'!$A$2:$B$164,2,FALSE)</f>
        <v>Samen voor Overvecht betekent werken aan een wijk waar bewoners prettig samen leven en die aantrekkelijk is voor nieuwe bewoners, bezoekers, en ondernemers. Een wijk waarin de veerkracht van bewoners wordt versterkt en iedereen mee kan doen.</v>
      </c>
      <c r="E59" s="14">
        <v>200</v>
      </c>
      <c r="F59" s="14">
        <v>200</v>
      </c>
      <c r="G59" s="14"/>
      <c r="H59" s="11">
        <v>200</v>
      </c>
    </row>
    <row r="60" spans="1:9" x14ac:dyDescent="0.25">
      <c r="A60" s="14"/>
      <c r="B60" s="14"/>
      <c r="C60" s="15" t="s">
        <v>151</v>
      </c>
      <c r="D60" s="16" t="e">
        <f>VLOOKUP(C60,'Subdoel-omschrijving'!$A$2:$B$164,2,FALSE)</f>
        <v>#N/A</v>
      </c>
      <c r="E60" s="14">
        <v>150</v>
      </c>
      <c r="F60" s="14">
        <v>150</v>
      </c>
      <c r="G60" s="14"/>
      <c r="H60" s="11">
        <v>150</v>
      </c>
    </row>
    <row r="61" spans="1:9" ht="45" x14ac:dyDescent="0.25">
      <c r="A61" s="14"/>
      <c r="B61" s="14"/>
      <c r="C61" s="15" t="s">
        <v>142</v>
      </c>
      <c r="D61" s="16" t="str">
        <f>VLOOKUP(C61,'Subdoel-omschrijving'!$A$2:$B$164,2,FALSE)</f>
        <v>Eenmalige subsidie voor een werkgever als de werkgever een bijstandsgerechtigde die parttime werkt, een nieuw contract aanbiedt met een urenuitbreiding.</v>
      </c>
      <c r="E61" s="14">
        <v>75</v>
      </c>
      <c r="F61" s="14">
        <v>75</v>
      </c>
      <c r="G61" s="14"/>
      <c r="H61" s="11">
        <v>75</v>
      </c>
    </row>
    <row r="62" spans="1:9" x14ac:dyDescent="0.25">
      <c r="A62" s="14"/>
      <c r="B62" s="14"/>
      <c r="C62" s="15" t="s">
        <v>143</v>
      </c>
      <c r="D62" s="16" t="e">
        <f>VLOOKUP(C62,'Subdoel-omschrijving'!$A$2:$B$164,2,FALSE)</f>
        <v>#N/A</v>
      </c>
      <c r="E62" s="14">
        <v>100</v>
      </c>
      <c r="F62" s="14">
        <v>100</v>
      </c>
      <c r="G62" s="14"/>
      <c r="H62" s="11">
        <v>100</v>
      </c>
    </row>
    <row r="63" spans="1:9" ht="30" x14ac:dyDescent="0.25">
      <c r="A63" s="14"/>
      <c r="B63" s="14"/>
      <c r="C63" s="15" t="s">
        <v>173</v>
      </c>
      <c r="D63" s="16" t="str">
        <f>VLOOKUP(C63,'Subdoel-omschrijving'!$A$2:$B$164,2,FALSE)</f>
        <v xml:space="preserve">Stimuleren eigen kracht en activering van kwetsbare jongeren </v>
      </c>
      <c r="E63" s="14">
        <v>87</v>
      </c>
      <c r="F63" s="14">
        <v>87</v>
      </c>
      <c r="G63" s="14"/>
      <c r="H63" s="11">
        <v>87</v>
      </c>
      <c r="I63" s="11">
        <v>87</v>
      </c>
    </row>
    <row r="64" spans="1:9" ht="30" x14ac:dyDescent="0.25">
      <c r="A64" s="14"/>
      <c r="B64" s="14"/>
      <c r="C64" s="15" t="s">
        <v>329</v>
      </c>
      <c r="D64" s="16" t="str">
        <f>VLOOKUP(C64,'Subdoel-omschrijving'!$A$2:$B$164,2,FALSE)</f>
        <v>Loonkostensubsidie aan werkgevers die mensen uit de doelgroep WWB in dienst nemen.</v>
      </c>
      <c r="E64" s="14">
        <v>1400</v>
      </c>
      <c r="F64" s="14">
        <v>1400</v>
      </c>
      <c r="G64" s="14"/>
      <c r="H64" s="11">
        <v>1400</v>
      </c>
    </row>
    <row r="65" spans="1:9" x14ac:dyDescent="0.25">
      <c r="A65" s="13"/>
      <c r="B65" s="12" t="s">
        <v>174</v>
      </c>
      <c r="C65" s="12"/>
      <c r="D65" s="16"/>
      <c r="E65" s="13">
        <v>17175</v>
      </c>
      <c r="F65" s="13">
        <v>17175</v>
      </c>
      <c r="G65" s="13"/>
      <c r="H65" s="11">
        <v>17175</v>
      </c>
      <c r="I65" s="11">
        <v>17175</v>
      </c>
    </row>
    <row r="66" spans="1:9" x14ac:dyDescent="0.25">
      <c r="A66" s="14"/>
      <c r="B66" s="14"/>
      <c r="C66" s="15" t="s">
        <v>175</v>
      </c>
      <c r="D66" s="16" t="str">
        <f>VLOOKUP(C66,'Subdoel-omschrijving'!$A$2:$B$164,2,FALSE)</f>
        <v>Uitvoering sociale werkvoorziening en begeleid werken</v>
      </c>
      <c r="E66" s="14">
        <v>17175</v>
      </c>
      <c r="F66" s="14">
        <v>17175</v>
      </c>
      <c r="G66" s="14"/>
      <c r="H66" s="11">
        <v>17175</v>
      </c>
      <c r="I66" s="11">
        <v>17175</v>
      </c>
    </row>
    <row r="67" spans="1:9" x14ac:dyDescent="0.25">
      <c r="A67" s="14"/>
      <c r="B67" s="14"/>
      <c r="C67" s="15"/>
      <c r="D67" s="16"/>
      <c r="E67" s="14"/>
      <c r="F67" s="14"/>
      <c r="G67" s="14"/>
    </row>
    <row r="68" spans="1:9" x14ac:dyDescent="0.25">
      <c r="A68" s="18" t="s">
        <v>58</v>
      </c>
      <c r="B68" s="18"/>
      <c r="C68" s="18"/>
      <c r="D68" s="19"/>
      <c r="E68" s="20">
        <v>36675</v>
      </c>
      <c r="F68" s="20">
        <v>38839</v>
      </c>
      <c r="G68" s="20"/>
      <c r="H68" s="21">
        <v>36675</v>
      </c>
      <c r="I68" s="21">
        <v>28529</v>
      </c>
    </row>
    <row r="69" spans="1:9" x14ac:dyDescent="0.25">
      <c r="A69" s="13"/>
      <c r="B69" s="12" t="s">
        <v>61</v>
      </c>
      <c r="C69" s="12"/>
      <c r="D69" s="16"/>
      <c r="E69" s="13">
        <v>16976</v>
      </c>
      <c r="F69" s="13">
        <v>16852</v>
      </c>
      <c r="G69" s="13"/>
      <c r="H69" s="11">
        <v>16976</v>
      </c>
      <c r="I69" s="11">
        <v>9280</v>
      </c>
    </row>
    <row r="70" spans="1:9" x14ac:dyDescent="0.25">
      <c r="A70" s="14"/>
      <c r="B70" s="14"/>
      <c r="C70" s="15" t="s">
        <v>82</v>
      </c>
      <c r="D70" s="16" t="str">
        <f>VLOOKUP(C70,'Subdoel-omschrijving'!$A$2:$B$164,2,FALSE)</f>
        <v>Amateurkunsteducatie, vrije cursusaanbod in de stad</v>
      </c>
      <c r="E70" s="14">
        <v>976</v>
      </c>
      <c r="F70" s="14">
        <v>976</v>
      </c>
      <c r="G70" s="14"/>
      <c r="H70" s="11">
        <v>976</v>
      </c>
      <c r="I70" s="11">
        <v>976</v>
      </c>
    </row>
    <row r="71" spans="1:9" x14ac:dyDescent="0.25">
      <c r="A71" s="14"/>
      <c r="B71" s="14"/>
      <c r="C71" s="15" t="s">
        <v>69</v>
      </c>
      <c r="D71" s="16" t="str">
        <f>VLOOKUP(C71,'Subdoel-omschrijving'!$A$2:$B$164,2,FALSE)</f>
        <v>Vredeseducatie</v>
      </c>
      <c r="E71" s="14">
        <v>27</v>
      </c>
      <c r="F71" s="14">
        <v>27</v>
      </c>
      <c r="G71" s="14"/>
      <c r="H71" s="11">
        <v>27</v>
      </c>
      <c r="I71" s="11">
        <v>27</v>
      </c>
    </row>
    <row r="72" spans="1:9" x14ac:dyDescent="0.25">
      <c r="A72" s="14"/>
      <c r="B72" s="14"/>
      <c r="C72" s="15" t="s">
        <v>66</v>
      </c>
      <c r="D72" s="16" t="e">
        <f>VLOOKUP(C72,'Subdoel-omschrijving'!$A$2:$B$164,2,FALSE)</f>
        <v>#N/A</v>
      </c>
      <c r="E72" s="14">
        <v>1387</v>
      </c>
      <c r="F72" s="14">
        <v>1387</v>
      </c>
      <c r="G72" s="14"/>
      <c r="H72" s="11">
        <v>1387</v>
      </c>
      <c r="I72" s="11">
        <v>1387</v>
      </c>
    </row>
    <row r="73" spans="1:9" x14ac:dyDescent="0.25">
      <c r="A73" s="14"/>
      <c r="B73" s="14"/>
      <c r="C73" s="15" t="s">
        <v>65</v>
      </c>
      <c r="D73" s="16" t="e">
        <f>VLOOKUP(C73,'Subdoel-omschrijving'!$A$2:$B$164,2,FALSE)</f>
        <v>#N/A</v>
      </c>
      <c r="E73" s="14">
        <v>320</v>
      </c>
      <c r="F73" s="14">
        <v>320</v>
      </c>
      <c r="G73" s="14"/>
      <c r="H73" s="11">
        <v>320</v>
      </c>
      <c r="I73" s="11">
        <v>320</v>
      </c>
    </row>
    <row r="74" spans="1:9" ht="45" x14ac:dyDescent="0.25">
      <c r="A74" s="14"/>
      <c r="B74" s="14"/>
      <c r="C74" s="15" t="s">
        <v>68</v>
      </c>
      <c r="D74" s="16" t="str">
        <f>VLOOKUP(C74,'Subdoel-omschrijving'!$A$2:$B$164,2,FALSE)</f>
        <v xml:space="preserve">Kinderen in het primair- en voortgezet onderwijs in contact brengen met een breed aanbod van kunst en cultuur in en rondom de school. </v>
      </c>
      <c r="E74" s="14">
        <v>1801</v>
      </c>
      <c r="F74" s="14">
        <v>1801</v>
      </c>
      <c r="G74" s="14"/>
      <c r="H74" s="11">
        <v>1801</v>
      </c>
      <c r="I74" s="11">
        <v>1801</v>
      </c>
    </row>
    <row r="75" spans="1:9" ht="45" x14ac:dyDescent="0.25">
      <c r="A75" s="14"/>
      <c r="B75" s="14"/>
      <c r="C75" s="15" t="s">
        <v>63</v>
      </c>
      <c r="D75" s="16" t="str">
        <f>VLOOKUP(C75,'Subdoel-omschrijving'!$A$2:$B$164,2,FALSE)</f>
        <v>Het realiseren van de beoogde effecten conform de Beleidsregel Onderwijs Utrecht, Goed onderwijs voor elk kind, binnen het thema Schoolloopbaan 12-23.</v>
      </c>
      <c r="E75" s="14">
        <v>216</v>
      </c>
      <c r="F75" s="14">
        <v>216</v>
      </c>
      <c r="G75" s="14"/>
      <c r="H75" s="11">
        <v>216</v>
      </c>
      <c r="I75" s="11">
        <v>216</v>
      </c>
    </row>
    <row r="76" spans="1:9" x14ac:dyDescent="0.25">
      <c r="A76" s="14"/>
      <c r="B76" s="14"/>
      <c r="C76" s="15" t="s">
        <v>81</v>
      </c>
      <c r="D76" s="16" t="e">
        <f>VLOOKUP(C76,'Subdoel-omschrijving'!$A$2:$B$164,2,FALSE)</f>
        <v>#N/A</v>
      </c>
      <c r="E76" s="14">
        <v>1264</v>
      </c>
      <c r="F76" s="14">
        <v>1264</v>
      </c>
      <c r="G76" s="14"/>
      <c r="H76" s="11">
        <v>1264</v>
      </c>
      <c r="I76" s="11">
        <v>1264</v>
      </c>
    </row>
    <row r="77" spans="1:9" x14ac:dyDescent="0.25">
      <c r="A77" s="14"/>
      <c r="B77" s="14"/>
      <c r="C77" s="15" t="s">
        <v>83</v>
      </c>
      <c r="D77" s="16" t="e">
        <f>VLOOKUP(C77,'Subdoel-omschrijving'!$A$2:$B$164,2,FALSE)</f>
        <v>#N/A</v>
      </c>
      <c r="E77" s="14">
        <v>600</v>
      </c>
      <c r="F77" s="14">
        <v>600</v>
      </c>
      <c r="G77" s="14"/>
      <c r="H77" s="11">
        <v>600</v>
      </c>
      <c r="I77" s="11">
        <v>364</v>
      </c>
    </row>
    <row r="78" spans="1:9" ht="30" x14ac:dyDescent="0.25">
      <c r="A78" s="14"/>
      <c r="B78" s="14"/>
      <c r="C78" s="15" t="s">
        <v>79</v>
      </c>
      <c r="D78" s="16" t="str">
        <f>VLOOKUP(C78,'Subdoel-omschrijving'!$A$2:$B$164,2,FALSE)</f>
        <v xml:space="preserve">Het subsidieplafondvoor de transitieregeling voorschoolse educatie  </v>
      </c>
      <c r="E78" s="14">
        <v>1900</v>
      </c>
      <c r="F78" s="14">
        <v>1900</v>
      </c>
      <c r="G78" s="14"/>
      <c r="H78" s="11">
        <v>1900</v>
      </c>
    </row>
    <row r="79" spans="1:9" ht="45" x14ac:dyDescent="0.25">
      <c r="A79" s="14"/>
      <c r="B79" s="14"/>
      <c r="C79" s="15" t="s">
        <v>84</v>
      </c>
      <c r="D79" s="16" t="str">
        <f>VLOOKUP(C79,'Subdoel-omschrijving'!$A$2:$B$164,2,FALSE)</f>
        <v>De startpositie van jonge kinderen verbeteren die het risico lopen op een achterstand in (taal)ontwikkeling door middel van o.a. Voorschoolse Educatie.</v>
      </c>
      <c r="E79" s="14">
        <v>3500</v>
      </c>
      <c r="F79" s="14">
        <v>3500</v>
      </c>
      <c r="G79" s="14"/>
      <c r="H79" s="11">
        <v>3500</v>
      </c>
    </row>
    <row r="80" spans="1:9" ht="30" x14ac:dyDescent="0.25">
      <c r="A80" s="14"/>
      <c r="B80" s="14"/>
      <c r="C80" s="15" t="s">
        <v>80</v>
      </c>
      <c r="D80" s="16" t="str">
        <f>VLOOKUP(C80,'Subdoel-omschrijving'!$A$2:$B$164,2,FALSE)</f>
        <v>Resultaat Verkeersveiligheid PO  groep 7/8 afsluiten met theoretisch en praktisch  examen</v>
      </c>
      <c r="E80" s="14">
        <v>30</v>
      </c>
      <c r="F80" s="14">
        <v>30</v>
      </c>
      <c r="G80" s="14"/>
      <c r="H80" s="11">
        <v>30</v>
      </c>
    </row>
    <row r="81" spans="1:9" ht="120" x14ac:dyDescent="0.25">
      <c r="A81" s="14"/>
      <c r="B81" s="14"/>
      <c r="C81" s="15" t="s">
        <v>62</v>
      </c>
      <c r="D81" s="16" t="str">
        <f>VLOOKUP(C81,'Subdoel-omschrijving'!$A$2:$B$164,2,FALSE)</f>
        <v>Het realiseren van de beoogde effecten conform Goed onderwijs voor elk kind, binnen het thema Cognitie 0-12. Dit door middel van de inzet van Vroegschoolse educatie, Professionalisering van professionals op de vroegschool, Ouderbetrokkenheid op de vroegschool, Schakelen gr. 3, 4, Leertijduitbreiding (LTU), Brede School Academie (BSA), Zomerschool/taalstimulering in de vakantie perioden en taalactiviteiten.</v>
      </c>
      <c r="E81" s="14">
        <v>4400</v>
      </c>
      <c r="F81" s="14">
        <v>3800</v>
      </c>
      <c r="G81" s="14"/>
      <c r="H81" s="11">
        <v>4400</v>
      </c>
      <c r="I81" s="11">
        <v>2820</v>
      </c>
    </row>
    <row r="82" spans="1:9" x14ac:dyDescent="0.25">
      <c r="A82" s="14"/>
      <c r="B82" s="14"/>
      <c r="C82" s="15" t="s">
        <v>64</v>
      </c>
      <c r="D82" s="16" t="e">
        <f>VLOOKUP(C82,'Subdoel-omschrijving'!$A$2:$B$164,2,FALSE)</f>
        <v>#N/A</v>
      </c>
      <c r="E82" s="14">
        <v>105</v>
      </c>
      <c r="F82" s="14">
        <v>105</v>
      </c>
      <c r="G82" s="14"/>
      <c r="H82" s="11">
        <v>105</v>
      </c>
      <c r="I82" s="11">
        <v>105</v>
      </c>
    </row>
    <row r="83" spans="1:9" ht="60" x14ac:dyDescent="0.25">
      <c r="A83" s="14"/>
      <c r="B83" s="14"/>
      <c r="C83" s="15" t="s">
        <v>152</v>
      </c>
      <c r="D83" s="16" t="str">
        <f>VLOOKUP(C83,'Subdoel-omschrijving'!$A$2:$B$164,2,FALSE)</f>
        <v>De startpositie van jonge kinderen verbeteren die het risico lopen op een achterstand in (taal)ontwikkeling door middel van de uitvoering van voorschoolse educatie plus.</v>
      </c>
      <c r="E83" s="14">
        <v>200</v>
      </c>
      <c r="F83" s="14">
        <v>200</v>
      </c>
      <c r="G83" s="14"/>
      <c r="H83" s="11">
        <v>200</v>
      </c>
    </row>
    <row r="84" spans="1:9" ht="60" x14ac:dyDescent="0.25">
      <c r="A84" s="14"/>
      <c r="B84" s="14"/>
      <c r="C84" s="15" t="s">
        <v>160</v>
      </c>
      <c r="D84" s="16" t="str">
        <f>VLOOKUP(C84,'Subdoel-omschrijving'!$A$2:$B$164,2,FALSE)</f>
        <v>De startpositie van jonge kinderen verbeteren die het risico lopen op een achterstand in (taal)ontwikkeling door middel van de uitvoering van buitenschoolse opvang plus,</v>
      </c>
      <c r="E84" s="14">
        <v>250</v>
      </c>
      <c r="F84" s="14">
        <v>250</v>
      </c>
      <c r="G84" s="14"/>
      <c r="H84" s="11">
        <v>250</v>
      </c>
    </row>
    <row r="85" spans="1:9" x14ac:dyDescent="0.25">
      <c r="A85" s="14"/>
      <c r="B85" s="14"/>
      <c r="C85" s="15" t="s">
        <v>182</v>
      </c>
      <c r="D85" s="16" t="str">
        <f>VLOOKUP(C85,'Subdoel-omschrijving'!$A$2:$B$164,2,FALSE)</f>
        <v>Het verbeteren van het taalniveau</v>
      </c>
      <c r="E85" s="14">
        <v>0</v>
      </c>
      <c r="F85" s="14">
        <v>100</v>
      </c>
      <c r="G85" s="14"/>
      <c r="H85" s="11">
        <v>0</v>
      </c>
    </row>
    <row r="86" spans="1:9" x14ac:dyDescent="0.25">
      <c r="A86" s="14"/>
      <c r="B86" s="14"/>
      <c r="C86" s="15" t="s">
        <v>183</v>
      </c>
      <c r="D86" s="16" t="e">
        <f>VLOOKUP(C86,'Subdoel-omschrijving'!$A$2:$B$164,2,FALSE)</f>
        <v>#N/A</v>
      </c>
      <c r="E86" s="14">
        <v>0</v>
      </c>
      <c r="F86" s="14">
        <v>290</v>
      </c>
      <c r="G86" s="14"/>
      <c r="H86" s="11">
        <v>0</v>
      </c>
    </row>
    <row r="87" spans="1:9" x14ac:dyDescent="0.25">
      <c r="A87" s="14"/>
      <c r="B87" s="14"/>
      <c r="C87" s="15" t="s">
        <v>313</v>
      </c>
      <c r="D87" s="16" t="e">
        <f>VLOOKUP(C87,'Subdoel-omschrijving'!$A$2:$B$164,2,FALSE)</f>
        <v>#N/A</v>
      </c>
      <c r="E87" s="14">
        <v>0</v>
      </c>
      <c r="F87" s="14">
        <v>86</v>
      </c>
      <c r="G87" s="14"/>
      <c r="H87" s="11">
        <v>0</v>
      </c>
    </row>
    <row r="88" spans="1:9" x14ac:dyDescent="0.25">
      <c r="A88" s="13"/>
      <c r="B88" s="12" t="s">
        <v>67</v>
      </c>
      <c r="C88" s="12"/>
      <c r="D88" s="16"/>
      <c r="E88" s="13">
        <v>6744</v>
      </c>
      <c r="F88" s="13">
        <v>9032</v>
      </c>
      <c r="G88" s="13"/>
      <c r="H88" s="11">
        <v>6744</v>
      </c>
      <c r="I88" s="11">
        <v>6294</v>
      </c>
    </row>
    <row r="89" spans="1:9" x14ac:dyDescent="0.25">
      <c r="A89" s="14"/>
      <c r="B89" s="14"/>
      <c r="C89" s="15" t="s">
        <v>72</v>
      </c>
      <c r="D89" s="16" t="e">
        <f>VLOOKUP(C89,'Subdoel-omschrijving'!$A$2:$B$164,2,FALSE)</f>
        <v>#N/A</v>
      </c>
      <c r="E89" s="14">
        <v>742</v>
      </c>
      <c r="F89" s="14">
        <v>742</v>
      </c>
      <c r="G89" s="14"/>
      <c r="H89" s="11">
        <v>742</v>
      </c>
      <c r="I89" s="11">
        <v>742</v>
      </c>
    </row>
    <row r="90" spans="1:9" x14ac:dyDescent="0.25">
      <c r="A90" s="14"/>
      <c r="B90" s="14"/>
      <c r="C90" s="15" t="s">
        <v>74</v>
      </c>
      <c r="D90" s="16" t="str">
        <f>VLOOKUP(C90,'Subdoel-omschrijving'!$A$2:$B$164,2,FALSE)</f>
        <v>Vredeseducatie en Homo-emancipatie LHTB</v>
      </c>
      <c r="E90" s="14">
        <v>58</v>
      </c>
      <c r="F90" s="14">
        <v>58</v>
      </c>
      <c r="G90" s="14"/>
      <c r="H90" s="11">
        <v>58</v>
      </c>
      <c r="I90" s="11">
        <v>58</v>
      </c>
    </row>
    <row r="91" spans="1:9" x14ac:dyDescent="0.25">
      <c r="A91" s="14"/>
      <c r="B91" s="14"/>
      <c r="C91" s="15" t="s">
        <v>73</v>
      </c>
      <c r="D91" s="16" t="e">
        <f>VLOOKUP(C91,'Subdoel-omschrijving'!$A$2:$B$164,2,FALSE)</f>
        <v>#N/A</v>
      </c>
      <c r="E91" s="14">
        <v>404</v>
      </c>
      <c r="F91" s="14">
        <v>404</v>
      </c>
      <c r="G91" s="14"/>
      <c r="H91" s="11">
        <v>404</v>
      </c>
      <c r="I91" s="11">
        <v>404</v>
      </c>
    </row>
    <row r="92" spans="1:9" ht="105" x14ac:dyDescent="0.25">
      <c r="A92" s="14"/>
      <c r="B92" s="14"/>
      <c r="C92" s="15" t="s">
        <v>70</v>
      </c>
      <c r="D92" s="16" t="str">
        <f>VLOOKUP(C92,'Subdoel-omschrijving'!$A$2:$B$164,2,FALSE)</f>
        <v>Het realiseren van de beoogde effecten conform Goed onderwijs voor elk kind, binnen het thema Cognitie 12-23. Dit door middel van de voorziening de ISK waar nieuwkomers (leerlingen in het VO) de Nederlandse taal leren zodat zij na onderwijs te hebben ontvangen op het ISK kunnen uitstromen naar het reguliere onderwijs op het niveau naar vermogen.</v>
      </c>
      <c r="E92" s="14">
        <v>86</v>
      </c>
      <c r="F92" s="14">
        <v>86</v>
      </c>
      <c r="G92" s="14"/>
      <c r="H92" s="11">
        <v>86</v>
      </c>
      <c r="I92" s="11">
        <v>86</v>
      </c>
    </row>
    <row r="93" spans="1:9" x14ac:dyDescent="0.25">
      <c r="A93" s="14"/>
      <c r="B93" s="14"/>
      <c r="C93" s="15" t="s">
        <v>77</v>
      </c>
      <c r="D93" s="16" t="e">
        <f>VLOOKUP(C93,'Subdoel-omschrijving'!$A$2:$B$164,2,FALSE)</f>
        <v>#N/A</v>
      </c>
      <c r="E93" s="14">
        <v>1225</v>
      </c>
      <c r="F93" s="14">
        <v>1225</v>
      </c>
      <c r="G93" s="14"/>
      <c r="H93" s="11">
        <v>1225</v>
      </c>
      <c r="I93" s="11">
        <v>1225</v>
      </c>
    </row>
    <row r="94" spans="1:9" x14ac:dyDescent="0.25">
      <c r="A94" s="14"/>
      <c r="B94" s="14"/>
      <c r="C94" s="15" t="s">
        <v>71</v>
      </c>
      <c r="D94" s="16" t="e">
        <f>VLOOKUP(C94,'Subdoel-omschrijving'!$A$2:$B$164,2,FALSE)</f>
        <v>#N/A</v>
      </c>
      <c r="E94" s="14">
        <v>580</v>
      </c>
      <c r="F94" s="14">
        <v>580</v>
      </c>
      <c r="G94" s="14"/>
      <c r="H94" s="11">
        <v>580</v>
      </c>
      <c r="I94" s="11">
        <v>580</v>
      </c>
    </row>
    <row r="95" spans="1:9" x14ac:dyDescent="0.25">
      <c r="A95" s="14"/>
      <c r="B95" s="14"/>
      <c r="C95" s="15" t="s">
        <v>75</v>
      </c>
      <c r="D95" s="16" t="str">
        <f>VLOOKUP(C95,'Subdoel-omschrijving'!$A$2:$B$164,2,FALSE)</f>
        <v xml:space="preserve">Regionale meld- en coördinatie voortijdig schoolverlaten </v>
      </c>
      <c r="E95" s="14">
        <v>1082</v>
      </c>
      <c r="F95" s="14">
        <v>1082</v>
      </c>
      <c r="G95" s="14"/>
      <c r="H95" s="11">
        <v>1082</v>
      </c>
      <c r="I95" s="11">
        <v>1082</v>
      </c>
    </row>
    <row r="96" spans="1:9" x14ac:dyDescent="0.25">
      <c r="A96" s="14"/>
      <c r="B96" s="14"/>
      <c r="C96" s="15" t="s">
        <v>78</v>
      </c>
      <c r="D96" s="16" t="e">
        <f>VLOOKUP(C96,'Subdoel-omschrijving'!$A$2:$B$164,2,FALSE)</f>
        <v>#N/A</v>
      </c>
      <c r="E96" s="14">
        <v>840</v>
      </c>
      <c r="F96" s="14">
        <v>840</v>
      </c>
      <c r="G96" s="14"/>
      <c r="H96" s="11">
        <v>840</v>
      </c>
      <c r="I96" s="11">
        <v>840</v>
      </c>
    </row>
    <row r="97" spans="1:9" ht="30" x14ac:dyDescent="0.25">
      <c r="A97" s="14"/>
      <c r="B97" s="14"/>
      <c r="C97" s="15" t="s">
        <v>154</v>
      </c>
      <c r="D97" s="16" t="str">
        <f>VLOOKUP(C97,'Subdoel-omschrijving'!$A$2:$B$164,2,FALSE)</f>
        <v>Het realiseren van de ambitie om het Utrechtse MBO te versterken</v>
      </c>
      <c r="E97" s="14">
        <v>450</v>
      </c>
      <c r="F97" s="14">
        <v>450</v>
      </c>
      <c r="G97" s="14"/>
      <c r="H97" s="11">
        <v>450</v>
      </c>
    </row>
    <row r="98" spans="1:9" x14ac:dyDescent="0.25">
      <c r="A98" s="14"/>
      <c r="B98" s="14"/>
      <c r="C98" s="15" t="s">
        <v>76</v>
      </c>
      <c r="D98" s="16" t="e">
        <f>VLOOKUP(C98,'Subdoel-omschrijving'!$A$2:$B$164,2,FALSE)</f>
        <v>#N/A</v>
      </c>
      <c r="E98" s="14">
        <v>1277</v>
      </c>
      <c r="F98" s="14">
        <v>1277</v>
      </c>
      <c r="G98" s="14"/>
      <c r="H98" s="11">
        <v>1277</v>
      </c>
      <c r="I98" s="11">
        <v>1277</v>
      </c>
    </row>
    <row r="99" spans="1:9" ht="45" x14ac:dyDescent="0.25">
      <c r="A99" s="14"/>
      <c r="B99" s="14"/>
      <c r="C99" s="15" t="s">
        <v>185</v>
      </c>
      <c r="D99" s="16" t="str">
        <f>VLOOKUP(C99,'Subdoel-omschrijving'!$A$2:$B$164,2,FALSE)</f>
        <v>Hulp aan en ondersteuning van jongeren in het voortgezet onderwijs die een aanzienlijk risico lopen om voortijdig school te verlaten</v>
      </c>
      <c r="E99" s="14">
        <v>0</v>
      </c>
      <c r="F99" s="14">
        <v>323</v>
      </c>
      <c r="G99" s="14"/>
      <c r="H99" s="11">
        <v>0</v>
      </c>
    </row>
    <row r="100" spans="1:9" ht="60" x14ac:dyDescent="0.25">
      <c r="A100" s="14"/>
      <c r="B100" s="14"/>
      <c r="C100" s="15" t="s">
        <v>186</v>
      </c>
      <c r="D100" s="16" t="str">
        <f>VLOOKUP(C100,'Subdoel-omschrijving'!$A$2:$B$164,2,FALSE)</f>
        <v>Schoolverzuim en -uitval terugdringen waardoor leerlingen de kans krijgen hun schoolloopbaan zo soepel mogelijk te doorlopen en daarmee het perspectief op het behalen van een startkwalificatie vergroten.</v>
      </c>
      <c r="E100" s="14">
        <v>0</v>
      </c>
      <c r="F100" s="14">
        <v>965</v>
      </c>
      <c r="G100" s="14"/>
      <c r="H100" s="11">
        <v>0</v>
      </c>
    </row>
    <row r="101" spans="1:9" ht="45" x14ac:dyDescent="0.25">
      <c r="A101" s="14"/>
      <c r="B101" s="14"/>
      <c r="C101" s="15" t="s">
        <v>187</v>
      </c>
      <c r="D101" s="16" t="str">
        <f>VLOOKUP(C101,'Subdoel-omschrijving'!$A$2:$B$164,2,FALSE)</f>
        <v xml:space="preserve">Activiteiten die bijdragen aan de doelstellingen van het plan van aanpak voor het terugdringen van het lerarentekort, Utrecht Leert! </v>
      </c>
      <c r="E101" s="14">
        <v>0</v>
      </c>
      <c r="F101" s="14">
        <v>1000</v>
      </c>
      <c r="G101" s="14"/>
      <c r="H101" s="11">
        <v>0</v>
      </c>
    </row>
    <row r="102" spans="1:9" x14ac:dyDescent="0.25">
      <c r="A102" s="13"/>
      <c r="B102" s="12" t="s">
        <v>59</v>
      </c>
      <c r="C102" s="12"/>
      <c r="D102" s="16"/>
      <c r="E102" s="13">
        <v>12955</v>
      </c>
      <c r="F102" s="13">
        <v>12955</v>
      </c>
      <c r="G102" s="13"/>
      <c r="H102" s="11">
        <v>12955</v>
      </c>
      <c r="I102" s="11">
        <v>12955</v>
      </c>
    </row>
    <row r="103" spans="1:9" ht="30" x14ac:dyDescent="0.25">
      <c r="A103" s="14"/>
      <c r="B103" s="14"/>
      <c r="C103" s="15" t="s">
        <v>60</v>
      </c>
      <c r="D103" s="16" t="str">
        <f>VLOOKUP(C103,'Subdoel-omschrijving'!$A$2:$B$164,2,FALSE)</f>
        <v>De Bibliotheek Utrecht laagdrempelig bereikbaar, toegankelijk en aantrekkelijk houden.</v>
      </c>
      <c r="E103" s="14">
        <v>12955</v>
      </c>
      <c r="F103" s="14">
        <v>12955</v>
      </c>
      <c r="G103" s="14"/>
      <c r="H103" s="11">
        <v>12955</v>
      </c>
      <c r="I103" s="11">
        <v>12955</v>
      </c>
    </row>
    <row r="104" spans="1:9" x14ac:dyDescent="0.25">
      <c r="A104" s="14"/>
      <c r="B104" s="14"/>
      <c r="C104" s="15"/>
      <c r="D104" s="16"/>
      <c r="E104" s="14"/>
      <c r="F104" s="14"/>
      <c r="G104" s="14"/>
    </row>
    <row r="105" spans="1:9" x14ac:dyDescent="0.25">
      <c r="A105" s="18" t="s">
        <v>41</v>
      </c>
      <c r="B105" s="18"/>
      <c r="C105" s="18"/>
      <c r="D105" s="19"/>
      <c r="E105" s="20">
        <v>76239</v>
      </c>
      <c r="F105" s="20">
        <v>75870</v>
      </c>
      <c r="G105" s="20">
        <v>56302</v>
      </c>
      <c r="H105" s="21">
        <v>19937</v>
      </c>
      <c r="I105" s="21">
        <v>24337</v>
      </c>
    </row>
    <row r="106" spans="1:9" x14ac:dyDescent="0.25">
      <c r="A106" s="13"/>
      <c r="B106" s="12" t="s">
        <v>53</v>
      </c>
      <c r="C106" s="12"/>
      <c r="D106" s="16"/>
      <c r="E106" s="13">
        <v>22183</v>
      </c>
      <c r="F106" s="13">
        <v>22183</v>
      </c>
      <c r="G106" s="13">
        <v>20519</v>
      </c>
      <c r="H106" s="11">
        <v>1664</v>
      </c>
      <c r="I106" s="11">
        <v>314</v>
      </c>
    </row>
    <row r="107" spans="1:9" x14ac:dyDescent="0.25">
      <c r="A107" s="14"/>
      <c r="B107" s="14"/>
      <c r="C107" s="15" t="s">
        <v>102</v>
      </c>
      <c r="D107" s="16" t="e">
        <f>VLOOKUP(C107,'Subdoel-omschrijving'!$A$2:$B$164,2,FALSE)</f>
        <v>#N/A</v>
      </c>
      <c r="E107" s="14">
        <v>20519</v>
      </c>
      <c r="F107" s="14">
        <v>20519</v>
      </c>
      <c r="G107" s="14">
        <v>20519</v>
      </c>
      <c r="H107" s="11">
        <v>0</v>
      </c>
    </row>
    <row r="108" spans="1:9" ht="45" x14ac:dyDescent="0.25">
      <c r="A108" s="14"/>
      <c r="B108" s="14"/>
      <c r="C108" s="15" t="s">
        <v>54</v>
      </c>
      <c r="D108" s="16" t="str">
        <f>VLOOKUP(C108,'Subdoel-omschrijving'!$A$2:$B$164,2,FALSE)</f>
        <v>Trajectmanagement, woonbegeleiding, onderwijshulpverlening en intensieve hulp bij opgroeiproblemen voor jongeren</v>
      </c>
      <c r="E108" s="14">
        <v>314</v>
      </c>
      <c r="F108" s="14">
        <v>314</v>
      </c>
      <c r="G108" s="14"/>
      <c r="H108" s="11">
        <v>314</v>
      </c>
      <c r="I108" s="11">
        <v>314</v>
      </c>
    </row>
    <row r="109" spans="1:9" ht="75" x14ac:dyDescent="0.25">
      <c r="A109" s="14"/>
      <c r="B109" s="14"/>
      <c r="C109" s="15" t="s">
        <v>103</v>
      </c>
      <c r="D109" s="16" t="str">
        <f>VLOOKUP(C109,'Subdoel-omschrijving'!$A$2:$B$164,2,FALSE)</f>
        <v>Samen voor Overvecht betekent werken aan een wijk waar bewoners prettig samen leven en die aantrekkelijk is voor nieuwe bewoners, bezoekers, en ondernemers. Een wijk waarin de veerkracht van bewoners wordt versterkt en iedereen mee kan doen.</v>
      </c>
      <c r="E109" s="14">
        <v>1350</v>
      </c>
      <c r="F109" s="14">
        <v>1350</v>
      </c>
      <c r="G109" s="14"/>
      <c r="H109" s="11">
        <v>1350</v>
      </c>
    </row>
    <row r="110" spans="1:9" x14ac:dyDescent="0.25">
      <c r="A110" s="13"/>
      <c r="B110" s="12" t="s">
        <v>42</v>
      </c>
      <c r="C110" s="12"/>
      <c r="D110" s="16"/>
      <c r="E110" s="13">
        <v>1089</v>
      </c>
      <c r="F110" s="13">
        <v>1089</v>
      </c>
      <c r="G110" s="13"/>
      <c r="H110" s="11">
        <v>1089</v>
      </c>
      <c r="I110" s="11">
        <v>1089</v>
      </c>
    </row>
    <row r="111" spans="1:9" x14ac:dyDescent="0.25">
      <c r="A111" s="14"/>
      <c r="B111" s="14"/>
      <c r="C111" s="15" t="s">
        <v>43</v>
      </c>
      <c r="D111" s="16" t="str">
        <f>VLOOKUP(C111,'Subdoel-omschrijving'!$A$2:$B$164,2,FALSE)</f>
        <v>Hulp en begeleiding aan dak- en thuisloze jongeren</v>
      </c>
      <c r="E111" s="14">
        <v>1089</v>
      </c>
      <c r="F111" s="14">
        <v>1089</v>
      </c>
      <c r="G111" s="14"/>
      <c r="H111" s="11">
        <v>1089</v>
      </c>
      <c r="I111" s="11">
        <v>1089</v>
      </c>
    </row>
    <row r="112" spans="1:9" x14ac:dyDescent="0.25">
      <c r="A112" s="13"/>
      <c r="B112" s="12" t="s">
        <v>86</v>
      </c>
      <c r="C112" s="12"/>
      <c r="D112" s="16"/>
      <c r="E112" s="13">
        <v>10766</v>
      </c>
      <c r="F112" s="13">
        <v>10766</v>
      </c>
      <c r="G112" s="13">
        <v>10766</v>
      </c>
      <c r="H112" s="11">
        <v>0</v>
      </c>
    </row>
    <row r="113" spans="1:9" ht="30" x14ac:dyDescent="0.25">
      <c r="A113" s="14"/>
      <c r="B113" s="14"/>
      <c r="C113" s="15" t="s">
        <v>87</v>
      </c>
      <c r="D113" s="16" t="str">
        <f>VLOOKUP(C113,'Subdoel-omschrijving'!$A$2:$B$164,2,FALSE)</f>
        <v>Uitvoering van Veilig Thuis en (preventieve) jeugdreclassering en jeugdbescherming</v>
      </c>
      <c r="E113" s="14">
        <v>10766</v>
      </c>
      <c r="F113" s="14">
        <v>10766</v>
      </c>
      <c r="G113" s="14">
        <v>10766</v>
      </c>
      <c r="H113" s="11">
        <v>0</v>
      </c>
    </row>
    <row r="114" spans="1:9" x14ac:dyDescent="0.25">
      <c r="A114" s="13"/>
      <c r="B114" s="12" t="s">
        <v>94</v>
      </c>
      <c r="C114" s="12"/>
      <c r="D114" s="16"/>
      <c r="E114" s="13">
        <v>22579</v>
      </c>
      <c r="F114" s="13">
        <v>22579</v>
      </c>
      <c r="G114" s="13">
        <v>22308</v>
      </c>
      <c r="H114" s="11">
        <v>271</v>
      </c>
      <c r="I114" s="11">
        <v>271</v>
      </c>
    </row>
    <row r="115" spans="1:9" x14ac:dyDescent="0.25">
      <c r="A115" s="14"/>
      <c r="B115" s="14"/>
      <c r="C115" s="15" t="s">
        <v>101</v>
      </c>
      <c r="D115" s="16" t="e">
        <f>VLOOKUP(C115,'Subdoel-omschrijving'!$A$2:$B$164,2,FALSE)</f>
        <v>#N/A</v>
      </c>
      <c r="E115" s="14">
        <v>18612</v>
      </c>
      <c r="F115" s="14">
        <v>18612</v>
      </c>
      <c r="G115" s="14">
        <v>18612</v>
      </c>
      <c r="H115" s="11">
        <v>0</v>
      </c>
    </row>
    <row r="116" spans="1:9" ht="75" x14ac:dyDescent="0.25">
      <c r="A116" s="14"/>
      <c r="B116" s="14"/>
      <c r="C116" s="15" t="s">
        <v>97</v>
      </c>
      <c r="D116" s="16" t="str">
        <f>VLOOKUP(C116,'Subdoel-omschrijving'!$A$2:$B$164,2,FALSE)</f>
        <v>Groepsgewijze activiteiten zorgen voor verbinding tussen cliënten onderling, waardoor zij onderling netwerken kunnen onderhouden, waarbij preventie, activering, lotgenotencontact en onderlinge hulp/steun centraal staan</v>
      </c>
      <c r="E116" s="14">
        <v>271</v>
      </c>
      <c r="F116" s="14">
        <v>271</v>
      </c>
      <c r="G116" s="14"/>
      <c r="H116" s="11">
        <v>271</v>
      </c>
      <c r="I116" s="11">
        <v>271</v>
      </c>
    </row>
    <row r="117" spans="1:9" x14ac:dyDescent="0.25">
      <c r="A117" s="14"/>
      <c r="B117" s="14"/>
      <c r="C117" s="15" t="s">
        <v>95</v>
      </c>
      <c r="D117" s="16" t="e">
        <f>VLOOKUP(C117,'Subdoel-omschrijving'!$A$2:$B$164,2,FALSE)</f>
        <v>#N/A</v>
      </c>
      <c r="E117" s="14">
        <v>140</v>
      </c>
      <c r="F117" s="14">
        <v>140</v>
      </c>
      <c r="G117" s="14">
        <v>140</v>
      </c>
      <c r="H117" s="11">
        <v>0</v>
      </c>
    </row>
    <row r="118" spans="1:9" x14ac:dyDescent="0.25">
      <c r="A118" s="14"/>
      <c r="B118" s="14"/>
      <c r="C118" s="15" t="s">
        <v>107</v>
      </c>
      <c r="D118" s="16" t="e">
        <f>VLOOKUP(C118,'Subdoel-omschrijving'!$A$2:$B$164,2,FALSE)</f>
        <v>#N/A</v>
      </c>
      <c r="E118" s="14">
        <v>925</v>
      </c>
      <c r="F118" s="14">
        <v>925</v>
      </c>
      <c r="G118" s="14">
        <v>925</v>
      </c>
      <c r="H118" s="11">
        <v>0</v>
      </c>
    </row>
    <row r="119" spans="1:9" ht="30" x14ac:dyDescent="0.25">
      <c r="A119" s="14"/>
      <c r="B119" s="14"/>
      <c r="C119" s="15" t="s">
        <v>176</v>
      </c>
      <c r="D119" s="16" t="str">
        <f>VLOOKUP(C119,'Subdoel-omschrijving'!$A$2:$B$164,2,FALSE)</f>
        <v>Faciliteren en organiseren van informatie op breed sociaal domein</v>
      </c>
      <c r="E119" s="14">
        <v>663</v>
      </c>
      <c r="F119" s="14">
        <v>663</v>
      </c>
      <c r="G119" s="14">
        <v>663</v>
      </c>
      <c r="H119" s="11">
        <v>0</v>
      </c>
    </row>
    <row r="120" spans="1:9" ht="30" x14ac:dyDescent="0.25">
      <c r="A120" s="14"/>
      <c r="B120" s="14"/>
      <c r="C120" s="15" t="s">
        <v>260</v>
      </c>
      <c r="D120" s="16" t="str">
        <f>VLOOKUP(C120,'Subdoel-omschrijving'!$A$2:$B$164,2,FALSE)</f>
        <v>Faciliteren en organisatie van advies door sociaal raadsliedenwerk</v>
      </c>
      <c r="E120" s="14">
        <v>1968</v>
      </c>
      <c r="F120" s="14">
        <v>1968</v>
      </c>
      <c r="G120" s="14">
        <v>1968</v>
      </c>
      <c r="H120" s="11">
        <v>0</v>
      </c>
    </row>
    <row r="121" spans="1:9" x14ac:dyDescent="0.25">
      <c r="A121" s="13"/>
      <c r="B121" s="12" t="s">
        <v>88</v>
      </c>
      <c r="C121" s="12"/>
      <c r="D121" s="16"/>
      <c r="E121" s="13">
        <v>4694</v>
      </c>
      <c r="F121" s="13">
        <v>10075</v>
      </c>
      <c r="G121" s="13">
        <v>1231</v>
      </c>
      <c r="H121" s="11">
        <v>3463</v>
      </c>
      <c r="I121" s="11">
        <v>9213</v>
      </c>
    </row>
    <row r="122" spans="1:9" ht="75" x14ac:dyDescent="0.25">
      <c r="A122" s="14"/>
      <c r="B122" s="14"/>
      <c r="C122" s="15" t="s">
        <v>100</v>
      </c>
      <c r="D122" s="16" t="str">
        <f>VLOOKUP(C122,'Subdoel-omschrijving'!$A$2:$B$164,2,FALSE)</f>
        <v>Buurtbemiddeling leert en helpt mensen om al in een vroeg stadium burengeschillen op te lossen. De aanpak extreme woonoverlast wordt ingezet als de bewoner(s) van een woning het woongenot van omwonenden structureel verstoort c.q. verstoren.</v>
      </c>
      <c r="E122" s="14">
        <v>650</v>
      </c>
      <c r="F122" s="14">
        <v>650</v>
      </c>
      <c r="G122" s="14"/>
      <c r="H122" s="11">
        <v>650</v>
      </c>
      <c r="I122" s="11">
        <v>650</v>
      </c>
    </row>
    <row r="123" spans="1:9" ht="45" x14ac:dyDescent="0.25">
      <c r="A123" s="14"/>
      <c r="B123" s="14"/>
      <c r="C123" s="15" t="s">
        <v>99</v>
      </c>
      <c r="D123" s="16" t="str">
        <f>VLOOKUP(C123,'Subdoel-omschrijving'!$A$2:$B$164,2,FALSE)</f>
        <v>Aanbieden van gespecialiseerd maatschappelijk werk met betrekking tot zwangerschap, adoptie, seksueel geweld en hulp aan tienerouders</v>
      </c>
      <c r="E123" s="14">
        <v>266</v>
      </c>
      <c r="F123" s="14">
        <v>266</v>
      </c>
      <c r="G123" s="14"/>
      <c r="H123" s="11">
        <v>266</v>
      </c>
      <c r="I123" s="11">
        <v>266</v>
      </c>
    </row>
    <row r="124" spans="1:9" ht="75" x14ac:dyDescent="0.25">
      <c r="A124" s="14"/>
      <c r="B124" s="14"/>
      <c r="C124" s="15" t="s">
        <v>98</v>
      </c>
      <c r="D124" s="16" t="str">
        <f>VLOOKUP(C124,'Subdoel-omschrijving'!$A$2:$B$164,2,FALSE)</f>
        <v>Bezorgen van  koelverse maaltijden aan (met name oudere) inwoners in de stad Utrecht, die niet (meer) in staat zijn zelf hun warme maaltijd te bereiden. Met deze voorziening kunnen ‘kwetsbare’ inwoners (langer) zelfstandig wonen.</v>
      </c>
      <c r="E124" s="14">
        <v>395</v>
      </c>
      <c r="F124" s="14">
        <v>395</v>
      </c>
      <c r="G124" s="14"/>
      <c r="H124" s="11">
        <v>395</v>
      </c>
      <c r="I124" s="11">
        <v>395</v>
      </c>
    </row>
    <row r="125" spans="1:9" ht="75" x14ac:dyDescent="0.25">
      <c r="A125" s="14"/>
      <c r="B125" s="14"/>
      <c r="C125" s="15" t="s">
        <v>114</v>
      </c>
      <c r="D125" s="16" t="str">
        <f>VLOOKUP(C125,'Subdoel-omschrijving'!$A$2:$B$164,2,FALSE)</f>
        <v>Het versterken van de zelfredzaamheid van kwetsbare Utrechters en het vergroten van hun zingeving. Deze voorzieningen dragen bij aan de bestrijding van sociaal isolement, verbetering van de (geestelijke) gezondheid en de toename van maatschappelijke participatie.</v>
      </c>
      <c r="E125" s="14">
        <v>0</v>
      </c>
      <c r="F125" s="14">
        <v>5381</v>
      </c>
      <c r="G125" s="14"/>
      <c r="H125" s="11">
        <v>0</v>
      </c>
      <c r="I125" s="11">
        <v>5750</v>
      </c>
    </row>
    <row r="126" spans="1:9" ht="105" x14ac:dyDescent="0.25">
      <c r="A126" s="14"/>
      <c r="B126" s="14"/>
      <c r="C126" s="15" t="s">
        <v>89</v>
      </c>
      <c r="D126" s="16" t="str">
        <f>VLOOKUP(C126,'Subdoel-omschrijving'!$A$2:$B$164,2,FALSE)</f>
        <v>Voorkomen van huiselijk geweld bij alle slachtoffers. Bij ernstige dreiging en gevaar van huiselijk wordt een veilige situatie gecreëerd in de (crisis) opvang, onderduikaders, bij familie of via de informele netwerken. In alle gevallen is sprake van (groeps) begeleiding en/of (ambulante) hulpverlening al dan niet door de vrouwenopvang zelf.</v>
      </c>
      <c r="E126" s="14">
        <v>2152</v>
      </c>
      <c r="F126" s="14">
        <v>2152</v>
      </c>
      <c r="G126" s="14"/>
      <c r="H126" s="11">
        <v>2152</v>
      </c>
      <c r="I126" s="11">
        <v>2152</v>
      </c>
    </row>
    <row r="127" spans="1:9" ht="30" x14ac:dyDescent="0.25">
      <c r="A127" s="14"/>
      <c r="B127" s="14"/>
      <c r="C127" s="15" t="s">
        <v>159</v>
      </c>
      <c r="D127" s="16" t="str">
        <f>VLOOKUP(C127,'Subdoel-omschrijving'!$A$2:$B$164,2,FALSE)</f>
        <v>Uitvoering van de activiteiten Veilig Thuis voor 18+ (volwassenen)</v>
      </c>
      <c r="E127" s="14">
        <v>1231</v>
      </c>
      <c r="F127" s="14">
        <v>1231</v>
      </c>
      <c r="G127" s="14">
        <v>1231</v>
      </c>
      <c r="H127" s="11">
        <v>0</v>
      </c>
    </row>
    <row r="128" spans="1:9" x14ac:dyDescent="0.25">
      <c r="A128" s="13"/>
      <c r="B128" s="12" t="s">
        <v>90</v>
      </c>
      <c r="C128" s="12"/>
      <c r="D128" s="16"/>
      <c r="E128" s="13">
        <v>7228</v>
      </c>
      <c r="F128" s="13">
        <v>1478</v>
      </c>
      <c r="G128" s="13">
        <v>1478</v>
      </c>
      <c r="H128" s="11">
        <v>5750</v>
      </c>
      <c r="I128" s="11">
        <v>5750</v>
      </c>
    </row>
    <row r="129" spans="1:9" ht="60" x14ac:dyDescent="0.25">
      <c r="A129" s="14"/>
      <c r="B129" s="14"/>
      <c r="C129" s="15" t="s">
        <v>91</v>
      </c>
      <c r="D129" s="16" t="str">
        <f>VLOOKUP(C129,'Subdoel-omschrijving'!$A$2:$B$164,2,FALSE)</f>
        <v xml:space="preserve">Het bieden van een duidelijke ingang, snel bieden van tijdelijke opvang en integrale hulpverlening, bijdrage aan herstel van daklozen, vergroten van de door- en uitstroom uit de maatschappelijke opvang. </v>
      </c>
      <c r="E129" s="14">
        <v>1478</v>
      </c>
      <c r="F129" s="14">
        <v>1478</v>
      </c>
      <c r="G129" s="14">
        <v>1478</v>
      </c>
      <c r="H129" s="11">
        <v>0</v>
      </c>
    </row>
    <row r="130" spans="1:9" ht="75" x14ac:dyDescent="0.25">
      <c r="A130" s="14"/>
      <c r="B130" s="14"/>
      <c r="C130" s="15" t="s">
        <v>114</v>
      </c>
      <c r="D130" s="16" t="str">
        <f>VLOOKUP(C130,'Subdoel-omschrijving'!$A$2:$B$164,2,FALSE)</f>
        <v>Het versterken van de zelfredzaamheid van kwetsbare Utrechters en het vergroten van hun zingeving. Deze voorzieningen dragen bij aan de bestrijding van sociaal isolement, verbetering van de (geestelijke) gezondheid en de toename van maatschappelijke participatie.</v>
      </c>
      <c r="E130" s="14">
        <v>5750</v>
      </c>
      <c r="F130" s="14">
        <v>0</v>
      </c>
      <c r="G130" s="14"/>
      <c r="H130" s="11">
        <v>5750</v>
      </c>
      <c r="I130" s="11">
        <v>5750</v>
      </c>
    </row>
    <row r="131" spans="1:9" x14ac:dyDescent="0.25">
      <c r="A131" s="13"/>
      <c r="B131" s="12" t="s">
        <v>93</v>
      </c>
      <c r="C131" s="12"/>
      <c r="D131" s="16"/>
      <c r="E131" s="13">
        <v>7700</v>
      </c>
      <c r="F131" s="13">
        <v>7700</v>
      </c>
      <c r="G131" s="13"/>
      <c r="H131" s="11">
        <v>7700</v>
      </c>
      <c r="I131" s="11">
        <v>7700</v>
      </c>
    </row>
    <row r="132" spans="1:9" ht="75" x14ac:dyDescent="0.25">
      <c r="A132" s="14"/>
      <c r="B132" s="14"/>
      <c r="C132" s="15" t="s">
        <v>92</v>
      </c>
      <c r="D132" s="16" t="str">
        <f>VLOOKUP(C132,'Subdoel-omschrijving'!$A$2:$B$164,2,FALSE)</f>
        <v>Regeliere ondersteuning van vluchtelingen, het continueren van de noodopvang voor (uitgeprocedeeerde) asielzoekers en het steunpunt Perspectief voor ex-AMA's (voormalig alleenstaande minderjarige asielzoekers).</v>
      </c>
      <c r="E132" s="14">
        <v>7700</v>
      </c>
      <c r="F132" s="14">
        <v>7700</v>
      </c>
      <c r="G132" s="14"/>
      <c r="H132" s="11">
        <v>7700</v>
      </c>
      <c r="I132" s="11">
        <v>7700</v>
      </c>
    </row>
    <row r="133" spans="1:9" x14ac:dyDescent="0.25">
      <c r="A133" s="14"/>
      <c r="B133" s="14"/>
      <c r="C133" s="15"/>
      <c r="D133" s="16"/>
      <c r="E133" s="14"/>
      <c r="F133" s="14"/>
      <c r="G133" s="14"/>
    </row>
    <row r="134" spans="1:9" x14ac:dyDescent="0.25">
      <c r="A134" s="18" t="s">
        <v>12</v>
      </c>
      <c r="B134" s="18"/>
      <c r="C134" s="18"/>
      <c r="D134" s="19"/>
      <c r="E134" s="20">
        <v>4541</v>
      </c>
      <c r="F134" s="20">
        <v>4541</v>
      </c>
      <c r="G134" s="20">
        <v>127</v>
      </c>
      <c r="H134" s="21">
        <v>4414</v>
      </c>
      <c r="I134" s="21">
        <v>4214</v>
      </c>
    </row>
    <row r="135" spans="1:9" x14ac:dyDescent="0.25">
      <c r="A135" s="13"/>
      <c r="B135" s="12" t="s">
        <v>144</v>
      </c>
      <c r="C135" s="12"/>
      <c r="D135" s="16"/>
      <c r="E135" s="13">
        <v>4541</v>
      </c>
      <c r="F135" s="13">
        <v>4541</v>
      </c>
      <c r="G135" s="13">
        <v>127</v>
      </c>
      <c r="H135" s="11">
        <v>4414</v>
      </c>
      <c r="I135" s="11">
        <v>4214</v>
      </c>
    </row>
    <row r="136" spans="1:9" ht="75" x14ac:dyDescent="0.25">
      <c r="A136" s="14"/>
      <c r="B136" s="14"/>
      <c r="C136" s="15" t="s">
        <v>16</v>
      </c>
      <c r="D136" s="16" t="str">
        <f>VLOOKUP(C136,'Subdoel-omschrijving'!$A$2:$B$164,2,FALSE)</f>
        <v>Het verzorgen van voorlichting aan jongeren, hun peers, ouders en intermediairs. Bijvoorbeeld in de vorm van voorlichting op scholen, adviesgesprekken, interventies, drugstestservice, online informatieverstrekking, netwerkvorming en faciliteren van samenwerking.</v>
      </c>
      <c r="E136" s="14">
        <v>1378</v>
      </c>
      <c r="F136" s="14">
        <v>1378</v>
      </c>
      <c r="G136" s="14"/>
      <c r="H136" s="11">
        <v>1378</v>
      </c>
      <c r="I136" s="11">
        <v>1378</v>
      </c>
    </row>
    <row r="137" spans="1:9" x14ac:dyDescent="0.25">
      <c r="A137" s="14"/>
      <c r="B137" s="14"/>
      <c r="C137" s="15" t="s">
        <v>36</v>
      </c>
      <c r="D137" s="16" t="str">
        <f>VLOOKUP(C137,'Subdoel-omschrijving'!$A$2:$B$164,2,FALSE)</f>
        <v>Stimuleren gezonde leefstijl door sporten</v>
      </c>
      <c r="E137" s="14">
        <v>127</v>
      </c>
      <c r="F137" s="14">
        <v>127</v>
      </c>
      <c r="G137" s="14">
        <v>127</v>
      </c>
      <c r="H137" s="11">
        <v>0</v>
      </c>
    </row>
    <row r="138" spans="1:9" ht="75" x14ac:dyDescent="0.25">
      <c r="A138" s="14"/>
      <c r="B138" s="14"/>
      <c r="C138" s="15" t="s">
        <v>14</v>
      </c>
      <c r="D138" s="16" t="str">
        <f>VLOOKUP(C138,'Subdoel-omschrijving'!$A$2:$B$164,2,FALSE)</f>
        <v>Het opsporen en toeleiden naar zorg van zeer sociaal kwetsbaren/OGGZ, het bieden van een heroïnebehandeling, het verspreiden en ophalen van spuiten en spuithulpmiddelen, en het afhandelen van spuitmeldingen</v>
      </c>
      <c r="E138" s="14">
        <v>1797</v>
      </c>
      <c r="F138" s="14">
        <v>1797</v>
      </c>
      <c r="G138" s="14"/>
      <c r="H138" s="11">
        <v>1797</v>
      </c>
      <c r="I138" s="11">
        <v>1797</v>
      </c>
    </row>
    <row r="139" spans="1:9" ht="60" x14ac:dyDescent="0.25">
      <c r="A139" s="14"/>
      <c r="B139" s="14"/>
      <c r="C139" s="15" t="s">
        <v>13</v>
      </c>
      <c r="D139" s="16" t="str">
        <f>VLOOKUP(C139,'Subdoel-omschrijving'!$A$2:$B$164,2,FALSE)</f>
        <v>Het bieden van laagdrempelige opvang en het vergroten v/h bereik onder de prostituees door outreachend werken en het ondersteunen en begeleiden van vrouwen bij het uitstappen uit de prostitutie.</v>
      </c>
      <c r="E139" s="14">
        <v>920</v>
      </c>
      <c r="F139" s="14">
        <v>920</v>
      </c>
      <c r="G139" s="14"/>
      <c r="H139" s="11">
        <v>920</v>
      </c>
      <c r="I139" s="11">
        <v>920</v>
      </c>
    </row>
    <row r="140" spans="1:9" ht="75" x14ac:dyDescent="0.25">
      <c r="A140" s="14"/>
      <c r="B140" s="14"/>
      <c r="C140" s="15" t="s">
        <v>40</v>
      </c>
      <c r="D140" s="16" t="str">
        <f>VLOOKUP(C140,'Subdoel-omschrijving'!$A$2:$B$164,2,FALSE)</f>
        <v>Samen voor Overvecht betekent werken aan een wijk waar bewoners prettig samen leven en die aantrekkelijk is voor nieuwe bewoners, bezoekers, en ondernemers. Een wijk waarin de veerkracht van bewoners wordt versterkt en iedereen mee kan doen.</v>
      </c>
      <c r="E140" s="14">
        <v>200</v>
      </c>
      <c r="F140" s="14">
        <v>200</v>
      </c>
      <c r="G140" s="14"/>
      <c r="H140" s="11">
        <v>200</v>
      </c>
    </row>
    <row r="141" spans="1:9" ht="45" x14ac:dyDescent="0.25">
      <c r="A141" s="14"/>
      <c r="B141" s="14"/>
      <c r="C141" s="15" t="s">
        <v>15</v>
      </c>
      <c r="D141" s="16" t="str">
        <f>VLOOKUP(C141,'Subdoel-omschrijving'!$A$2:$B$164,2,FALSE)</f>
        <v>Subsidie  t.b.v. een substantiële bijdrage aan de psychosociale gezondheid van burgers en ondersteuning van mantelzorgers in de gemeente Utrecht</v>
      </c>
      <c r="E141" s="14">
        <v>119</v>
      </c>
      <c r="F141" s="14">
        <v>119</v>
      </c>
      <c r="G141" s="14"/>
      <c r="H141" s="11">
        <v>119</v>
      </c>
      <c r="I141" s="11">
        <v>119</v>
      </c>
    </row>
    <row r="142" spans="1:9" x14ac:dyDescent="0.25">
      <c r="A142" s="14"/>
      <c r="B142" s="14"/>
      <c r="C142" s="15"/>
      <c r="D142" s="16"/>
      <c r="E142" s="14"/>
      <c r="F142" s="14"/>
      <c r="G142" s="14"/>
    </row>
    <row r="143" spans="1:9" x14ac:dyDescent="0.25">
      <c r="A143" s="18" t="s">
        <v>6</v>
      </c>
      <c r="B143" s="18"/>
      <c r="C143" s="18"/>
      <c r="D143" s="19"/>
      <c r="E143" s="20">
        <v>5040</v>
      </c>
      <c r="F143" s="20">
        <v>5040</v>
      </c>
      <c r="G143" s="20">
        <v>4511</v>
      </c>
      <c r="H143" s="21">
        <v>529</v>
      </c>
      <c r="I143" s="21">
        <v>279</v>
      </c>
    </row>
    <row r="144" spans="1:9" x14ac:dyDescent="0.25">
      <c r="A144" s="13"/>
      <c r="B144" s="12" t="s">
        <v>9</v>
      </c>
      <c r="C144" s="12"/>
      <c r="D144" s="16"/>
      <c r="E144" s="13">
        <v>4845</v>
      </c>
      <c r="F144" s="13">
        <v>4845</v>
      </c>
      <c r="G144" s="13">
        <v>4511</v>
      </c>
      <c r="H144" s="11">
        <v>334</v>
      </c>
      <c r="I144" s="11">
        <v>84</v>
      </c>
    </row>
    <row r="145" spans="1:9" ht="45" x14ac:dyDescent="0.25">
      <c r="A145" s="14"/>
      <c r="B145" s="14"/>
      <c r="C145" s="15" t="s">
        <v>11</v>
      </c>
      <c r="D145" s="16" t="str">
        <f>VLOOKUP(C145,'Subdoel-omschrijving'!$A$2:$B$164,2,FALSE)</f>
        <v>Terugdringen van criminaliteit onder en ernstige overlast door jongeren en bieden van een duurzaam toekomstperspectief.</v>
      </c>
      <c r="E145" s="14">
        <v>3302</v>
      </c>
      <c r="F145" s="14">
        <v>3302</v>
      </c>
      <c r="G145" s="14">
        <v>3302</v>
      </c>
      <c r="H145" s="11">
        <v>0</v>
      </c>
    </row>
    <row r="146" spans="1:9" ht="45" x14ac:dyDescent="0.25">
      <c r="A146" s="14"/>
      <c r="B146" s="14"/>
      <c r="C146" s="15" t="s">
        <v>10</v>
      </c>
      <c r="D146" s="16" t="str">
        <f>VLOOKUP(C146,'Subdoel-omschrijving'!$A$2:$B$164,2,FALSE)</f>
        <v>Bijdrage in de kosten van organisaties die betrokken zijn bij de preventieve activiteiten in het kader van jeugd en veiligheid</v>
      </c>
      <c r="E146" s="14">
        <v>84</v>
      </c>
      <c r="F146" s="14">
        <v>84</v>
      </c>
      <c r="G146" s="14"/>
      <c r="H146" s="11">
        <v>84</v>
      </c>
      <c r="I146" s="11">
        <v>84</v>
      </c>
    </row>
    <row r="147" spans="1:9" ht="75" x14ac:dyDescent="0.25">
      <c r="A147" s="14"/>
      <c r="B147" s="14"/>
      <c r="C147" s="15" t="s">
        <v>116</v>
      </c>
      <c r="D147" s="16" t="str">
        <f>VLOOKUP(C147,'Subdoel-omschrijving'!$A$2:$B$164,2,FALSE)</f>
        <v>Samen voor Overvecht betekent werken aan een wijk waar bewoners prettig samen leven en die aantrekkelijk is voor nieuwe bewoners, bezoekers, en ondernemers. Een wijk waarin de veerkracht van bewoners wordt versterkt en iedereen mee kan doen.</v>
      </c>
      <c r="E147" s="14">
        <v>250</v>
      </c>
      <c r="F147" s="14">
        <v>250</v>
      </c>
      <c r="G147" s="14"/>
      <c r="H147" s="11">
        <v>250</v>
      </c>
    </row>
    <row r="148" spans="1:9" ht="30" x14ac:dyDescent="0.25">
      <c r="A148" s="14"/>
      <c r="B148" s="14"/>
      <c r="C148" s="15" t="s">
        <v>162</v>
      </c>
      <c r="D148" s="16" t="str">
        <f>VLOOKUP(C148,'Subdoel-omschrijving'!$A$2:$B$164,2,FALSE)</f>
        <v>Integraal inzetten van jeugdzorgaanbod zonder indicatiestelling</v>
      </c>
      <c r="E148" s="14">
        <v>1209</v>
      </c>
      <c r="F148" s="14">
        <v>1209</v>
      </c>
      <c r="G148" s="14">
        <v>1209</v>
      </c>
      <c r="H148" s="11">
        <v>0</v>
      </c>
    </row>
    <row r="149" spans="1:9" x14ac:dyDescent="0.25">
      <c r="A149" s="13"/>
      <c r="B149" s="12" t="s">
        <v>7</v>
      </c>
      <c r="C149" s="12"/>
      <c r="D149" s="16"/>
      <c r="E149" s="13">
        <v>195</v>
      </c>
      <c r="F149" s="13">
        <v>195</v>
      </c>
      <c r="G149" s="13"/>
      <c r="H149" s="11">
        <v>195</v>
      </c>
      <c r="I149" s="11">
        <v>195</v>
      </c>
    </row>
    <row r="150" spans="1:9" ht="30" x14ac:dyDescent="0.25">
      <c r="A150" s="14"/>
      <c r="B150" s="14"/>
      <c r="C150" s="15" t="s">
        <v>8</v>
      </c>
      <c r="D150" s="16" t="str">
        <f>VLOOKUP(C150,'Subdoel-omschrijving'!$A$2:$B$164,2,FALSE)</f>
        <v>Bijdrage in de kosten van organisaties die betrokken zijn bij de hulpverlening bij ongevallen en rampen</v>
      </c>
      <c r="E150" s="14">
        <v>195</v>
      </c>
      <c r="F150" s="14">
        <v>195</v>
      </c>
      <c r="G150" s="14"/>
      <c r="H150" s="11">
        <v>195</v>
      </c>
      <c r="I150" s="11">
        <v>195</v>
      </c>
    </row>
    <row r="151" spans="1:9" x14ac:dyDescent="0.25">
      <c r="A151" s="14"/>
      <c r="B151" s="14"/>
      <c r="C151" s="15"/>
      <c r="D151" s="16"/>
      <c r="E151" s="14"/>
      <c r="F151" s="14"/>
      <c r="G151" s="14"/>
    </row>
    <row r="152" spans="1:9" x14ac:dyDescent="0.25">
      <c r="A152" s="18" t="s">
        <v>130</v>
      </c>
      <c r="B152" s="18"/>
      <c r="C152" s="18"/>
      <c r="D152" s="19"/>
      <c r="E152" s="20">
        <v>44663</v>
      </c>
      <c r="F152" s="20">
        <v>44663</v>
      </c>
      <c r="G152" s="20">
        <v>41391</v>
      </c>
      <c r="H152" s="21">
        <v>3272</v>
      </c>
      <c r="I152" s="21"/>
    </row>
    <row r="153" spans="1:9" x14ac:dyDescent="0.25">
      <c r="A153" s="13"/>
      <c r="B153" s="12" t="s">
        <v>131</v>
      </c>
      <c r="C153" s="12"/>
      <c r="D153" s="16"/>
      <c r="E153" s="13">
        <v>42924</v>
      </c>
      <c r="F153" s="13">
        <v>42924</v>
      </c>
      <c r="G153" s="13">
        <v>40276</v>
      </c>
      <c r="H153" s="11">
        <v>2648</v>
      </c>
    </row>
    <row r="154" spans="1:9" ht="30" x14ac:dyDescent="0.25">
      <c r="A154" s="14"/>
      <c r="B154" s="14"/>
      <c r="C154" s="15" t="s">
        <v>135</v>
      </c>
      <c r="D154" s="16" t="str">
        <f>VLOOKUP(C154,'Subdoel-omschrijving'!$A$2:$B$164,2,FALSE)</f>
        <v>Het faciliteren van artistiek interessante activiteiten van Utrechtse makers en culturele instellingen</v>
      </c>
      <c r="E154" s="14">
        <v>4212</v>
      </c>
      <c r="F154" s="14">
        <v>4212</v>
      </c>
      <c r="G154" s="14">
        <v>2283</v>
      </c>
      <c r="H154" s="11">
        <v>1929</v>
      </c>
    </row>
    <row r="155" spans="1:9" ht="45" x14ac:dyDescent="0.25">
      <c r="A155" s="14"/>
      <c r="B155" s="14"/>
      <c r="C155" s="15" t="s">
        <v>132</v>
      </c>
      <c r="D155" s="16" t="str">
        <f>VLOOKUP(C155,'Subdoel-omschrijving'!$A$2:$B$164,2,FALSE)</f>
        <v xml:space="preserve">Het stimuleren van bijzondere culturele projecten die van belang zijn voor de gemeente Utrecht, haar inwoners en/of de Utrechtse culturele sector. </v>
      </c>
      <c r="E155" s="14">
        <v>719</v>
      </c>
      <c r="F155" s="14">
        <v>719</v>
      </c>
      <c r="G155" s="14"/>
      <c r="H155" s="11">
        <v>719</v>
      </c>
    </row>
    <row r="156" spans="1:9" ht="30" x14ac:dyDescent="0.25">
      <c r="A156" s="14"/>
      <c r="B156" s="14"/>
      <c r="C156" s="15" t="s">
        <v>158</v>
      </c>
      <c r="D156" s="16" t="str">
        <f>VLOOKUP(C156,'Subdoel-omschrijving'!$A$2:$B$164,2,FALSE)</f>
        <v>Het stimuleren en faciliteren van een plurifom cultureel aanbod en ontwikkelruimte</v>
      </c>
      <c r="E156" s="14">
        <v>37993</v>
      </c>
      <c r="F156" s="14">
        <v>37993</v>
      </c>
      <c r="G156" s="14">
        <v>37993</v>
      </c>
      <c r="H156" s="11">
        <v>0</v>
      </c>
    </row>
    <row r="157" spans="1:9" x14ac:dyDescent="0.25">
      <c r="A157" s="13"/>
      <c r="B157" s="12" t="s">
        <v>133</v>
      </c>
      <c r="C157" s="12"/>
      <c r="D157" s="16"/>
      <c r="E157" s="13">
        <v>1739</v>
      </c>
      <c r="F157" s="13">
        <v>1739</v>
      </c>
      <c r="G157" s="13">
        <v>1115</v>
      </c>
      <c r="H157" s="11">
        <v>624</v>
      </c>
    </row>
    <row r="158" spans="1:9" ht="30" x14ac:dyDescent="0.25">
      <c r="A158" s="14"/>
      <c r="B158" s="14"/>
      <c r="C158" s="15" t="s">
        <v>134</v>
      </c>
      <c r="D158" s="16" t="str">
        <f>VLOOKUP(C158,'Subdoel-omschrijving'!$A$2:$B$164,2,FALSE)</f>
        <v>Het bevorderen van betrokkenheid bij cultuur van een breed publiek</v>
      </c>
      <c r="E158" s="14">
        <v>1359</v>
      </c>
      <c r="F158" s="14">
        <v>1359</v>
      </c>
      <c r="G158" s="14">
        <v>1115</v>
      </c>
      <c r="H158" s="11">
        <v>244</v>
      </c>
    </row>
    <row r="159" spans="1:9" ht="30" x14ac:dyDescent="0.25">
      <c r="A159" s="14"/>
      <c r="B159" s="14"/>
      <c r="C159" s="15" t="s">
        <v>153</v>
      </c>
      <c r="D159" s="16" t="str">
        <f>VLOOKUP(C159,'Subdoel-omschrijving'!$A$2:$B$164,2,FALSE)</f>
        <v>Het stimuleren van actieve participatie aan amateurkunst door inwoners van de gemeente Utrecht</v>
      </c>
      <c r="E159" s="14">
        <v>380</v>
      </c>
      <c r="F159" s="14">
        <v>380</v>
      </c>
      <c r="G159" s="14"/>
      <c r="H159" s="11">
        <v>380</v>
      </c>
    </row>
    <row r="160" spans="1:9" x14ac:dyDescent="0.25">
      <c r="A160" s="14"/>
      <c r="B160" s="14"/>
      <c r="C160" s="15"/>
      <c r="D160" s="16"/>
      <c r="E160" s="14"/>
      <c r="F160" s="14"/>
      <c r="G160" s="14"/>
    </row>
    <row r="161" spans="1:9" x14ac:dyDescent="0.25">
      <c r="A161" s="18" t="s">
        <v>28</v>
      </c>
      <c r="B161" s="18"/>
      <c r="C161" s="18"/>
      <c r="D161" s="19"/>
      <c r="E161" s="20">
        <v>27582</v>
      </c>
      <c r="F161" s="20">
        <v>28321</v>
      </c>
      <c r="G161" s="20">
        <v>13563</v>
      </c>
      <c r="H161" s="21">
        <v>14019</v>
      </c>
      <c r="I161" s="21">
        <v>11596</v>
      </c>
    </row>
    <row r="162" spans="1:9" x14ac:dyDescent="0.25">
      <c r="A162" s="13"/>
      <c r="B162" s="12" t="s">
        <v>149</v>
      </c>
      <c r="C162" s="12"/>
      <c r="D162" s="16"/>
      <c r="E162" s="13">
        <v>803</v>
      </c>
      <c r="F162" s="13">
        <v>806</v>
      </c>
      <c r="G162" s="13"/>
      <c r="H162" s="11">
        <v>803</v>
      </c>
      <c r="I162" s="11">
        <v>803</v>
      </c>
    </row>
    <row r="163" spans="1:9" x14ac:dyDescent="0.25">
      <c r="A163" s="14"/>
      <c r="B163" s="14"/>
      <c r="C163" s="15" t="s">
        <v>112</v>
      </c>
      <c r="D163" s="16" t="e">
        <f>VLOOKUP(C163,'Subdoel-omschrijving'!$A$2:$B$164,2,FALSE)</f>
        <v>#N/A</v>
      </c>
      <c r="E163" s="14">
        <v>803</v>
      </c>
      <c r="F163" s="14">
        <v>60</v>
      </c>
      <c r="G163" s="14"/>
      <c r="H163" s="11">
        <v>803</v>
      </c>
      <c r="I163" s="11">
        <v>803</v>
      </c>
    </row>
    <row r="164" spans="1:9" ht="45" x14ac:dyDescent="0.25">
      <c r="A164" s="14"/>
      <c r="B164" s="14"/>
      <c r="C164" s="15" t="s">
        <v>188</v>
      </c>
      <c r="D164" s="16" t="str">
        <f>VLOOKUP(C164,'Subdoel-omschrijving'!$A$2:$B$164,2,FALSE)</f>
        <v xml:space="preserve">Faciliteren van accommodaties voor maatschappelijke activiteiten.  Uitgangspunten zijn een efficiënt gebruik en optimale toegankelijkheid. </v>
      </c>
      <c r="E164" s="14">
        <v>0</v>
      </c>
      <c r="F164" s="14">
        <v>746</v>
      </c>
      <c r="G164" s="14"/>
    </row>
    <row r="165" spans="1:9" x14ac:dyDescent="0.25">
      <c r="A165" s="13"/>
      <c r="B165" s="12" t="s">
        <v>34</v>
      </c>
      <c r="C165" s="12"/>
      <c r="D165" s="16"/>
      <c r="E165" s="13">
        <v>18281</v>
      </c>
      <c r="F165" s="13">
        <v>18713</v>
      </c>
      <c r="G165" s="13">
        <v>7442</v>
      </c>
      <c r="H165" s="11">
        <v>10839</v>
      </c>
      <c r="I165" s="11">
        <v>9746</v>
      </c>
    </row>
    <row r="166" spans="1:9" ht="75" x14ac:dyDescent="0.25">
      <c r="A166" s="14"/>
      <c r="B166" s="14"/>
      <c r="C166" s="15" t="s">
        <v>111</v>
      </c>
      <c r="D166" s="16" t="str">
        <f>VLOOKUP(C166,'Subdoel-omschrijving'!$A$2:$B$164,2,FALSE)</f>
        <v>Technisch en sociaal beheer en onderhoud voor beheerde speeltuinen die maximaal ondersteunend zijn voor die initiatieven en qua openheid, sfeer, en functionaliteit aansluiten bij wat bewoners willen, waardoor buurten levendiger en leefbaarder worden.</v>
      </c>
      <c r="E166" s="14">
        <v>2117</v>
      </c>
      <c r="F166" s="14">
        <v>2117</v>
      </c>
      <c r="G166" s="14"/>
      <c r="H166" s="11">
        <v>2117</v>
      </c>
      <c r="I166" s="11">
        <v>2117</v>
      </c>
    </row>
    <row r="167" spans="1:9" ht="30" x14ac:dyDescent="0.25">
      <c r="A167" s="14"/>
      <c r="B167" s="14"/>
      <c r="C167" s="15" t="s">
        <v>106</v>
      </c>
      <c r="D167" s="16" t="str">
        <f>VLOOKUP(C167,'Subdoel-omschrijving'!$A$2:$B$164,2,FALSE)</f>
        <v>Faciliteren en organiseren van belangenbehartiging en informatie en advies</v>
      </c>
      <c r="E167" s="14">
        <v>965</v>
      </c>
      <c r="F167" s="14">
        <v>965</v>
      </c>
      <c r="G167" s="14"/>
      <c r="H167" s="11">
        <v>965</v>
      </c>
      <c r="I167" s="11">
        <v>965</v>
      </c>
    </row>
    <row r="168" spans="1:9" ht="45" x14ac:dyDescent="0.25">
      <c r="A168" s="14"/>
      <c r="B168" s="14"/>
      <c r="C168" s="15" t="s">
        <v>49</v>
      </c>
      <c r="D168" s="16" t="str">
        <f>VLOOKUP(C168,'Subdoel-omschrijving'!$A$2:$B$164,2,FALSE)</f>
        <v>Versterken van wijkgerichte informatievoorziening door informatiepunten in de wijk en versterken van buurtnetwerken</v>
      </c>
      <c r="E168" s="14">
        <v>485</v>
      </c>
      <c r="F168" s="14">
        <v>455</v>
      </c>
      <c r="G168" s="14"/>
      <c r="H168" s="11">
        <v>485</v>
      </c>
    </row>
    <row r="169" spans="1:9" x14ac:dyDescent="0.25">
      <c r="A169" s="14"/>
      <c r="B169" s="14"/>
      <c r="C169" s="15" t="s">
        <v>96</v>
      </c>
      <c r="D169" s="16" t="e">
        <f>VLOOKUP(C169,'Subdoel-omschrijving'!$A$2:$B$164,2,FALSE)</f>
        <v>#N/A</v>
      </c>
      <c r="E169" s="14">
        <v>4200</v>
      </c>
      <c r="F169" s="14">
        <v>3619</v>
      </c>
      <c r="G169" s="14"/>
      <c r="H169" s="11">
        <v>4200</v>
      </c>
      <c r="I169" s="11">
        <v>4200</v>
      </c>
    </row>
    <row r="170" spans="1:9" ht="30" x14ac:dyDescent="0.25">
      <c r="A170" s="14"/>
      <c r="B170" s="14"/>
      <c r="C170" s="15" t="s">
        <v>35</v>
      </c>
      <c r="D170" s="16" t="str">
        <f>VLOOKUP(C170,'Subdoel-omschrijving'!$A$2:$B$164,2,FALSE)</f>
        <v>Activeren van jeugdigen en bieden van mogelijkheden tot optimale ontwikkeling</v>
      </c>
      <c r="E170" s="14">
        <v>492</v>
      </c>
      <c r="F170" s="14">
        <v>492</v>
      </c>
      <c r="G170" s="14"/>
      <c r="H170" s="11">
        <v>492</v>
      </c>
      <c r="I170" s="11">
        <v>492</v>
      </c>
    </row>
    <row r="171" spans="1:9" x14ac:dyDescent="0.25">
      <c r="A171" s="14"/>
      <c r="B171" s="14"/>
      <c r="C171" s="15" t="s">
        <v>113</v>
      </c>
      <c r="D171" s="16" t="e">
        <f>VLOOKUP(C171,'Subdoel-omschrijving'!$A$2:$B$164,2,FALSE)</f>
        <v>#N/A</v>
      </c>
      <c r="E171" s="14">
        <v>1071</v>
      </c>
      <c r="F171" s="14">
        <v>915</v>
      </c>
      <c r="G171" s="14"/>
      <c r="H171" s="11">
        <v>1071</v>
      </c>
      <c r="I171" s="11">
        <v>1071</v>
      </c>
    </row>
    <row r="172" spans="1:9" ht="75" x14ac:dyDescent="0.25">
      <c r="A172" s="14"/>
      <c r="B172" s="14"/>
      <c r="C172" s="15" t="s">
        <v>110</v>
      </c>
      <c r="D172" s="16" t="str">
        <f>VLOOKUP(C172,'Subdoel-omschrijving'!$A$2:$B$164,2,FALSE)</f>
        <v xml:space="preserve">Sociaal makelaars zetten in op het versterken van sociale netwerken in de wijk, zodat deze krachtiger worden en waarmee ook de veerkracht van bewoners in de wijk vergroot wordt. Sociaal makelaars werken aan het versterken van de pedagogische civil society in de wijk. </v>
      </c>
      <c r="E172" s="14">
        <v>7032</v>
      </c>
      <c r="F172" s="14">
        <v>7032</v>
      </c>
      <c r="G172" s="14">
        <v>7032</v>
      </c>
      <c r="H172" s="11">
        <v>0</v>
      </c>
    </row>
    <row r="173" spans="1:9" x14ac:dyDescent="0.25">
      <c r="A173" s="14"/>
      <c r="B173" s="14"/>
      <c r="C173" s="15" t="s">
        <v>85</v>
      </c>
      <c r="D173" s="16" t="e">
        <f>VLOOKUP(C173,'Subdoel-omschrijving'!$A$2:$B$164,2,FALSE)</f>
        <v>#N/A</v>
      </c>
      <c r="E173" s="14">
        <v>901</v>
      </c>
      <c r="F173" s="14">
        <v>197</v>
      </c>
      <c r="G173" s="14"/>
      <c r="H173" s="11">
        <v>901</v>
      </c>
      <c r="I173" s="11">
        <v>901</v>
      </c>
    </row>
    <row r="174" spans="1:9" ht="45" x14ac:dyDescent="0.25">
      <c r="A174" s="14"/>
      <c r="B174" s="14"/>
      <c r="C174" s="15" t="s">
        <v>163</v>
      </c>
      <c r="D174" s="16" t="str">
        <f>VLOOKUP(C174,'Subdoel-omschrijving'!$A$2:$B$164,2,FALSE)</f>
        <v>Maatschappelijke Diensttijd (MDT) is een persoonlijk opleidings- / ontwikkelingstraject voor jongeren waarbij iets doen voor een ander centraal staat</v>
      </c>
      <c r="E174" s="14">
        <v>410</v>
      </c>
      <c r="F174" s="14">
        <v>410</v>
      </c>
      <c r="G174" s="14">
        <v>410</v>
      </c>
      <c r="H174" s="11">
        <v>0</v>
      </c>
    </row>
    <row r="175" spans="1:9" x14ac:dyDescent="0.25">
      <c r="A175" s="14"/>
      <c r="B175" s="14"/>
      <c r="C175" s="15" t="s">
        <v>164</v>
      </c>
      <c r="D175" s="16" t="str">
        <f>VLOOKUP(C175,'Subdoel-omschrijving'!$A$2:$B$164,2,FALSE)</f>
        <v>Versnelling Overvecht Aanpak Sociale Problematiek</v>
      </c>
      <c r="E175" s="14">
        <v>608</v>
      </c>
      <c r="F175" s="14">
        <v>608</v>
      </c>
      <c r="G175" s="14"/>
      <c r="H175" s="11">
        <v>608</v>
      </c>
    </row>
    <row r="176" spans="1:9" x14ac:dyDescent="0.25">
      <c r="A176" s="14"/>
      <c r="B176" s="14"/>
      <c r="C176" s="15" t="s">
        <v>189</v>
      </c>
      <c r="D176" s="16" t="e">
        <f>VLOOKUP(C176,'Subdoel-omschrijving'!$A$2:$B$164,2,FALSE)</f>
        <v>#N/A</v>
      </c>
      <c r="E176" s="14">
        <v>0</v>
      </c>
      <c r="F176" s="14">
        <v>704</v>
      </c>
      <c r="G176" s="14"/>
      <c r="H176" s="11">
        <v>0</v>
      </c>
    </row>
    <row r="177" spans="1:9" x14ac:dyDescent="0.25">
      <c r="A177" s="14"/>
      <c r="B177" s="14"/>
      <c r="C177" s="15" t="s">
        <v>190</v>
      </c>
      <c r="D177" s="16" t="e">
        <f>VLOOKUP(C177,'Subdoel-omschrijving'!$A$2:$B$164,2,FALSE)</f>
        <v>#N/A</v>
      </c>
      <c r="E177" s="14">
        <v>0</v>
      </c>
      <c r="F177" s="14">
        <v>650</v>
      </c>
      <c r="G177" s="14"/>
      <c r="H177" s="11">
        <v>0</v>
      </c>
    </row>
    <row r="178" spans="1:9" ht="30" x14ac:dyDescent="0.25">
      <c r="A178" s="14"/>
      <c r="B178" s="14"/>
      <c r="C178" s="15" t="s">
        <v>191</v>
      </c>
      <c r="D178" s="16" t="str">
        <f>VLOOKUP(C178,'Subdoel-omschrijving'!$A$2:$B$164,2,FALSE)</f>
        <v>Brugfunctie: Geven van voorlichting over en zichtbaar maken van diversiteit.</v>
      </c>
      <c r="E178" s="14">
        <v>0</v>
      </c>
      <c r="F178" s="14">
        <v>349</v>
      </c>
      <c r="G178" s="14"/>
      <c r="H178" s="11">
        <v>0</v>
      </c>
    </row>
    <row r="179" spans="1:9" ht="60" x14ac:dyDescent="0.25">
      <c r="A179" s="14"/>
      <c r="B179" s="14"/>
      <c r="C179" s="15" t="s">
        <v>202</v>
      </c>
      <c r="D179" s="16" t="str">
        <f>VLOOKUP(C179,'Subdoel-omschrijving'!$A$2:$B$164,2,FALSE)</f>
        <v>Hoger opgeleide nieuwkomers zonder inburgeringsplicht krijgen met deze subsidie de mogelijkheid om de Nederlandse taal te leren en waar mogelijk een Staatsexamen NT2 te behalen</v>
      </c>
      <c r="E179" s="14">
        <v>0</v>
      </c>
      <c r="F179" s="14">
        <v>200</v>
      </c>
      <c r="G179" s="14"/>
    </row>
    <row r="180" spans="1:9" x14ac:dyDescent="0.25">
      <c r="A180" s="13"/>
      <c r="B180" s="12" t="s">
        <v>38</v>
      </c>
      <c r="C180" s="12"/>
      <c r="D180" s="16"/>
      <c r="E180" s="13">
        <v>3419</v>
      </c>
      <c r="F180" s="13">
        <v>3679</v>
      </c>
      <c r="G180" s="13">
        <v>2642</v>
      </c>
      <c r="H180" s="11">
        <v>777</v>
      </c>
      <c r="I180" s="11">
        <v>313</v>
      </c>
    </row>
    <row r="181" spans="1:9" ht="30" x14ac:dyDescent="0.25">
      <c r="A181" s="14"/>
      <c r="B181" s="14"/>
      <c r="C181" s="15" t="s">
        <v>39</v>
      </c>
      <c r="D181" s="16" t="str">
        <f>VLOOKUP(C181,'Subdoel-omschrijving'!$A$2:$B$164,2,FALSE)</f>
        <v>Activeren van jeugdigen en bieden van mogelijkheden tot optimale ontwikkeling</v>
      </c>
      <c r="E181" s="14">
        <v>2593</v>
      </c>
      <c r="F181" s="14">
        <v>2593</v>
      </c>
      <c r="G181" s="14">
        <v>2593</v>
      </c>
      <c r="H181" s="11">
        <v>0</v>
      </c>
    </row>
    <row r="182" spans="1:9" x14ac:dyDescent="0.25">
      <c r="A182" s="14"/>
      <c r="B182" s="14"/>
      <c r="C182" s="15" t="s">
        <v>115</v>
      </c>
      <c r="D182" s="16" t="str">
        <f>VLOOKUP(C182,'Subdoel-omschrijving'!$A$2:$B$164,2,FALSE)</f>
        <v>Meidenwerk, speelotheek</v>
      </c>
      <c r="E182" s="14">
        <v>55</v>
      </c>
      <c r="F182" s="14">
        <v>55</v>
      </c>
      <c r="G182" s="14"/>
      <c r="H182" s="11">
        <v>55</v>
      </c>
      <c r="I182" s="11">
        <v>55</v>
      </c>
    </row>
    <row r="183" spans="1:9" x14ac:dyDescent="0.25">
      <c r="A183" s="14"/>
      <c r="B183" s="14"/>
      <c r="C183" s="15" t="s">
        <v>165</v>
      </c>
      <c r="D183" s="16" t="e">
        <f>VLOOKUP(C183,'Subdoel-omschrijving'!$A$2:$B$164,2,FALSE)</f>
        <v>#N/A</v>
      </c>
      <c r="E183" s="14">
        <v>30</v>
      </c>
      <c r="F183" s="14">
        <v>15</v>
      </c>
      <c r="G183" s="14"/>
      <c r="H183" s="11">
        <v>30</v>
      </c>
      <c r="I183" s="11">
        <v>30</v>
      </c>
    </row>
    <row r="184" spans="1:9" ht="30" x14ac:dyDescent="0.25">
      <c r="A184" s="14"/>
      <c r="B184" s="14"/>
      <c r="C184" s="15" t="s">
        <v>166</v>
      </c>
      <c r="D184" s="16" t="str">
        <f>VLOOKUP(C184,'Subdoel-omschrijving'!$A$2:$B$164,2,FALSE)</f>
        <v>Faciliteren en organiseren van belangenbehartiging en informatie en advies</v>
      </c>
      <c r="E184" s="14">
        <v>57</v>
      </c>
      <c r="F184" s="14">
        <v>57</v>
      </c>
      <c r="G184" s="14"/>
      <c r="H184" s="11">
        <v>57</v>
      </c>
      <c r="I184" s="11">
        <v>57</v>
      </c>
    </row>
    <row r="185" spans="1:9" ht="75" x14ac:dyDescent="0.25">
      <c r="A185" s="14"/>
      <c r="B185" s="14"/>
      <c r="C185" s="15" t="s">
        <v>167</v>
      </c>
      <c r="D185" s="16" t="str">
        <f>VLOOKUP(C185,'Subdoel-omschrijving'!$A$2:$B$164,2,FALSE)</f>
        <v>Het versterken van de zelfredzaamheid van kwetsbare Utrechters en het vergroten van hun zingeving. Deze voorzieningen dragen bij aan de bestrijding van sociaal isolement, verbetering van de (geestelijke) gezondheid en de toename van maatschappelijke participatie.</v>
      </c>
      <c r="E185" s="14">
        <v>171</v>
      </c>
      <c r="F185" s="14">
        <v>246</v>
      </c>
      <c r="G185" s="14"/>
      <c r="H185" s="11">
        <v>171</v>
      </c>
      <c r="I185" s="11">
        <v>171</v>
      </c>
    </row>
    <row r="186" spans="1:9" ht="30" x14ac:dyDescent="0.25">
      <c r="A186" s="14"/>
      <c r="B186" s="14"/>
      <c r="C186" s="15" t="s">
        <v>168</v>
      </c>
      <c r="D186" s="16" t="str">
        <f>VLOOKUP(C186,'Subdoel-omschrijving'!$A$2:$B$164,2,FALSE)</f>
        <v>Meedoen kinderen met een beperking/ondersteuningsvraag</v>
      </c>
      <c r="E186" s="14">
        <v>49</v>
      </c>
      <c r="F186" s="14">
        <v>49</v>
      </c>
      <c r="G186" s="14">
        <v>49</v>
      </c>
      <c r="H186" s="11">
        <v>0</v>
      </c>
    </row>
    <row r="187" spans="1:9" x14ac:dyDescent="0.25">
      <c r="A187" s="14"/>
      <c r="B187" s="14"/>
      <c r="C187" s="15" t="s">
        <v>169</v>
      </c>
      <c r="D187" s="16" t="e">
        <f>VLOOKUP(C187,'Subdoel-omschrijving'!$A$2:$B$164,2,FALSE)</f>
        <v>#N/A</v>
      </c>
      <c r="E187" s="14">
        <v>464</v>
      </c>
      <c r="F187" s="14">
        <v>550</v>
      </c>
      <c r="G187" s="14"/>
      <c r="H187" s="11">
        <v>464</v>
      </c>
    </row>
    <row r="188" spans="1:9" x14ac:dyDescent="0.25">
      <c r="A188" s="14"/>
      <c r="B188" s="14"/>
      <c r="C188" s="15" t="s">
        <v>182</v>
      </c>
      <c r="D188" s="16" t="str">
        <f>VLOOKUP(C188,'Subdoel-omschrijving'!$A$2:$B$164,2,FALSE)</f>
        <v>Het verbeteren van het taalniveau</v>
      </c>
      <c r="E188" s="14">
        <v>0</v>
      </c>
      <c r="F188" s="14">
        <v>51</v>
      </c>
      <c r="G188" s="14"/>
      <c r="H188" s="11">
        <v>0</v>
      </c>
    </row>
    <row r="189" spans="1:9" ht="30" x14ac:dyDescent="0.25">
      <c r="A189" s="14"/>
      <c r="B189" s="14"/>
      <c r="C189" s="15" t="s">
        <v>192</v>
      </c>
      <c r="D189" s="16" t="str">
        <f>VLOOKUP(C189,'Subdoel-omschrijving'!$A$2:$B$164,2,FALSE)</f>
        <v>Versterking van de sociale basis om het beroep op aanvullende jeugdhulp te beperken</v>
      </c>
      <c r="E189" s="14">
        <v>0</v>
      </c>
      <c r="F189" s="14">
        <v>63</v>
      </c>
      <c r="G189" s="14"/>
      <c r="H189" s="11">
        <v>0</v>
      </c>
    </row>
    <row r="190" spans="1:9" x14ac:dyDescent="0.25">
      <c r="A190" s="13"/>
      <c r="B190" s="12" t="s">
        <v>104</v>
      </c>
      <c r="C190" s="12"/>
      <c r="D190" s="16"/>
      <c r="E190" s="13">
        <v>584</v>
      </c>
      <c r="F190" s="13">
        <v>584</v>
      </c>
      <c r="G190" s="13"/>
      <c r="H190" s="11">
        <v>584</v>
      </c>
      <c r="I190" s="11">
        <v>448</v>
      </c>
    </row>
    <row r="191" spans="1:9" ht="30" x14ac:dyDescent="0.25">
      <c r="A191" s="14"/>
      <c r="B191" s="14"/>
      <c r="C191" s="15" t="s">
        <v>105</v>
      </c>
      <c r="D191" s="16" t="str">
        <f>VLOOKUP(C191,'Subdoel-omschrijving'!$A$2:$B$164,2,FALSE)</f>
        <v>Geven van voorlichting over en zichtbaar maken van diversiteit.</v>
      </c>
      <c r="E191" s="14">
        <v>280</v>
      </c>
      <c r="F191" s="14">
        <v>230</v>
      </c>
      <c r="G191" s="14"/>
      <c r="H191" s="11">
        <v>280</v>
      </c>
      <c r="I191" s="11">
        <v>144</v>
      </c>
    </row>
    <row r="192" spans="1:9" ht="45" x14ac:dyDescent="0.25">
      <c r="A192" s="14"/>
      <c r="B192" s="14"/>
      <c r="C192" s="15" t="s">
        <v>170</v>
      </c>
      <c r="D192" s="16" t="str">
        <f>VLOOKUP(C192,'Subdoel-omschrijving'!$A$2:$B$164,2,FALSE)</f>
        <v>Activiteiten op het gebied van preventie en voorlichting, met de nadruk op discriminatie op de arbeidsmarkt en in de horeca, uitgevoerd door Artikel 1 Midden-Nederland.</v>
      </c>
      <c r="E192" s="14">
        <v>304</v>
      </c>
      <c r="F192" s="14">
        <v>304</v>
      </c>
      <c r="G192" s="14"/>
      <c r="H192" s="11">
        <v>304</v>
      </c>
      <c r="I192" s="11">
        <v>304</v>
      </c>
    </row>
    <row r="193" spans="1:9" ht="30" x14ac:dyDescent="0.25">
      <c r="A193" s="14"/>
      <c r="B193" s="14"/>
      <c r="C193" s="15" t="s">
        <v>191</v>
      </c>
      <c r="D193" s="16" t="str">
        <f>VLOOKUP(C193,'Subdoel-omschrijving'!$A$2:$B$164,2,FALSE)</f>
        <v>Brugfunctie: Geven van voorlichting over en zichtbaar maken van diversiteit.</v>
      </c>
      <c r="E193" s="14">
        <v>0</v>
      </c>
      <c r="F193" s="14">
        <v>50</v>
      </c>
      <c r="G193" s="14"/>
    </row>
    <row r="194" spans="1:9" x14ac:dyDescent="0.25">
      <c r="A194" s="13"/>
      <c r="B194" s="12" t="s">
        <v>50</v>
      </c>
      <c r="C194" s="12"/>
      <c r="D194" s="16"/>
      <c r="E194" s="13">
        <v>551</v>
      </c>
      <c r="F194" s="13">
        <v>551</v>
      </c>
      <c r="G194" s="13">
        <v>241</v>
      </c>
      <c r="H194" s="11">
        <v>310</v>
      </c>
      <c r="I194" s="11">
        <v>286</v>
      </c>
    </row>
    <row r="195" spans="1:9" x14ac:dyDescent="0.25">
      <c r="A195" s="14"/>
      <c r="B195" s="14"/>
      <c r="C195" s="15" t="s">
        <v>52</v>
      </c>
      <c r="D195" s="16" t="str">
        <f>VLOOKUP(C195,'Subdoel-omschrijving'!$A$2:$B$164,2,FALSE)</f>
        <v>Instandhouden van een aantal basisvoorzieningen</v>
      </c>
      <c r="E195" s="14">
        <v>382</v>
      </c>
      <c r="F195" s="14">
        <v>382</v>
      </c>
      <c r="G195" s="14">
        <v>241</v>
      </c>
      <c r="H195" s="11">
        <v>141</v>
      </c>
      <c r="I195" s="11">
        <v>117</v>
      </c>
    </row>
    <row r="196" spans="1:9" x14ac:dyDescent="0.25">
      <c r="A196" s="14"/>
      <c r="B196" s="14"/>
      <c r="C196" s="15" t="s">
        <v>51</v>
      </c>
      <c r="D196" s="16" t="str">
        <f>VLOOKUP(C196,'Subdoel-omschrijving'!$A$2:$B$164,2,FALSE)</f>
        <v>Volkstuinen</v>
      </c>
      <c r="E196" s="14">
        <v>169</v>
      </c>
      <c r="F196" s="14">
        <v>169</v>
      </c>
      <c r="G196" s="14"/>
      <c r="H196" s="11">
        <v>169</v>
      </c>
      <c r="I196" s="11">
        <v>169</v>
      </c>
    </row>
    <row r="197" spans="1:9" x14ac:dyDescent="0.25">
      <c r="A197" s="13"/>
      <c r="B197" s="12" t="s">
        <v>29</v>
      </c>
      <c r="C197" s="12"/>
      <c r="D197" s="16"/>
      <c r="E197" s="13">
        <v>3496</v>
      </c>
      <c r="F197" s="13">
        <v>3541</v>
      </c>
      <c r="G197" s="13">
        <v>2957</v>
      </c>
      <c r="H197" s="11">
        <v>539</v>
      </c>
    </row>
    <row r="198" spans="1:9" ht="30" x14ac:dyDescent="0.25">
      <c r="A198" s="14"/>
      <c r="B198" s="14"/>
      <c r="C198" s="15" t="s">
        <v>44</v>
      </c>
      <c r="D198" s="16" t="str">
        <f>VLOOKUP(C198,'Subdoel-omschrijving'!$A$2:$B$164,2,FALSE)</f>
        <v>Ondersteunen sportaanbieders met aangepast sportaanbod</v>
      </c>
      <c r="E198" s="14">
        <v>125</v>
      </c>
      <c r="F198" s="14">
        <v>125</v>
      </c>
      <c r="G198" s="14"/>
      <c r="H198" s="11">
        <v>125</v>
      </c>
    </row>
    <row r="199" spans="1:9" ht="30" x14ac:dyDescent="0.25">
      <c r="A199" s="14"/>
      <c r="B199" s="14"/>
      <c r="C199" s="15" t="s">
        <v>45</v>
      </c>
      <c r="D199" s="16" t="str">
        <f>VLOOKUP(C199,'Subdoel-omschrijving'!$A$2:$B$164,2,FALSE)</f>
        <v>Grotere sportdeelname en verbinden zorg, welzijn en sport</v>
      </c>
      <c r="E199" s="14">
        <v>72</v>
      </c>
      <c r="F199" s="14">
        <v>72</v>
      </c>
      <c r="G199" s="14"/>
      <c r="H199" s="11">
        <v>72</v>
      </c>
    </row>
    <row r="200" spans="1:9" ht="30" x14ac:dyDescent="0.25">
      <c r="A200" s="14"/>
      <c r="B200" s="14"/>
      <c r="C200" s="15" t="s">
        <v>46</v>
      </c>
      <c r="D200" s="16" t="str">
        <f>VLOOKUP(C200,'Subdoel-omschrijving'!$A$2:$B$164,2,FALSE)</f>
        <v>Ondersteunen en stimuleren van vitale aanbieders, positieve sportcultuur en inclusief sporten en bewegen</v>
      </c>
      <c r="E200" s="14">
        <v>167</v>
      </c>
      <c r="F200" s="14">
        <v>167</v>
      </c>
      <c r="G200" s="14"/>
      <c r="H200" s="11">
        <v>167</v>
      </c>
    </row>
    <row r="201" spans="1:9" ht="45" x14ac:dyDescent="0.25">
      <c r="A201" s="14"/>
      <c r="B201" s="14"/>
      <c r="C201" s="15" t="s">
        <v>47</v>
      </c>
      <c r="D201" s="16" t="str">
        <f>VLOOKUP(C201,'Subdoel-omschrijving'!$A$2:$B$164,2,FALSE)</f>
        <v>Ondersteunen en stimuleren van sportaanbieders op het gebied van vitaliteit, positieve sportcultuur en inclusief sporten en bewegen.</v>
      </c>
      <c r="E201" s="14">
        <v>65</v>
      </c>
      <c r="F201" s="14">
        <v>65</v>
      </c>
      <c r="G201" s="14"/>
      <c r="H201" s="11">
        <v>65</v>
      </c>
    </row>
    <row r="202" spans="1:9" ht="30" x14ac:dyDescent="0.25">
      <c r="A202" s="14"/>
      <c r="B202" s="14"/>
      <c r="C202" s="15" t="s">
        <v>37</v>
      </c>
      <c r="D202" s="16" t="str">
        <f>VLOOKUP(C202,'Subdoel-omschrijving'!$A$2:$B$164,2,FALSE)</f>
        <v>Ondersteunen van verenigingen, topsporters, topsporttalentenen vestiging talentcentra</v>
      </c>
      <c r="E202" s="14">
        <v>2921</v>
      </c>
      <c r="F202" s="14">
        <v>2921</v>
      </c>
      <c r="G202" s="14">
        <v>2811</v>
      </c>
      <c r="H202" s="11">
        <v>110</v>
      </c>
    </row>
    <row r="203" spans="1:9" x14ac:dyDescent="0.25">
      <c r="A203" s="14"/>
      <c r="B203" s="14"/>
      <c r="C203" s="15" t="s">
        <v>171</v>
      </c>
      <c r="D203" s="16" t="str">
        <f>VLOOKUP(C203,'Subdoel-omschrijving'!$A$2:$B$164,2,FALSE)</f>
        <v>Grotere sportdeelname van kinderen</v>
      </c>
      <c r="E203" s="14">
        <v>146</v>
      </c>
      <c r="F203" s="14">
        <v>146</v>
      </c>
      <c r="G203" s="14">
        <v>146</v>
      </c>
      <c r="H203" s="11">
        <v>0</v>
      </c>
    </row>
    <row r="204" spans="1:9" ht="30" x14ac:dyDescent="0.25">
      <c r="A204" s="14"/>
      <c r="B204" s="14"/>
      <c r="C204" s="15" t="s">
        <v>201</v>
      </c>
      <c r="D204" s="16" t="str">
        <f>VLOOKUP(C204,'Subdoel-omschrijving'!$A$2:$B$164,2,FALSE)</f>
        <v>Ondersteunen en stimuleren grootschalige schoolsportevenementen</v>
      </c>
      <c r="E204" s="14">
        <v>0</v>
      </c>
      <c r="F204" s="14">
        <v>45</v>
      </c>
      <c r="G204" s="14"/>
    </row>
    <row r="205" spans="1:9" x14ac:dyDescent="0.25">
      <c r="A205" s="13"/>
      <c r="B205" s="12" t="s">
        <v>30</v>
      </c>
      <c r="C205" s="12"/>
      <c r="D205" s="16"/>
      <c r="E205" s="13">
        <v>226</v>
      </c>
      <c r="F205" s="13">
        <v>226</v>
      </c>
      <c r="G205" s="13">
        <v>226</v>
      </c>
      <c r="H205" s="11">
        <v>0</v>
      </c>
    </row>
    <row r="206" spans="1:9" ht="30" x14ac:dyDescent="0.25">
      <c r="A206" s="14"/>
      <c r="B206" s="14"/>
      <c r="C206" s="15" t="s">
        <v>31</v>
      </c>
      <c r="D206" s="16" t="str">
        <f>VLOOKUP(C206,'Subdoel-omschrijving'!$A$2:$B$164,2,FALSE)</f>
        <v>Ondersteunen van verenigingen, topsporters, topsporttalentenen vestiging talentcentra</v>
      </c>
      <c r="E206" s="14">
        <v>226</v>
      </c>
      <c r="F206" s="14">
        <v>226</v>
      </c>
      <c r="G206" s="14">
        <v>226</v>
      </c>
      <c r="H206" s="11">
        <v>0</v>
      </c>
    </row>
    <row r="207" spans="1:9" x14ac:dyDescent="0.25">
      <c r="A207" s="13"/>
      <c r="B207" s="12" t="s">
        <v>32</v>
      </c>
      <c r="C207" s="12"/>
      <c r="D207" s="16"/>
      <c r="E207" s="13">
        <v>222</v>
      </c>
      <c r="F207" s="13">
        <v>221</v>
      </c>
      <c r="G207" s="13">
        <v>55</v>
      </c>
      <c r="H207" s="11">
        <v>167</v>
      </c>
    </row>
    <row r="208" spans="1:9" ht="30" x14ac:dyDescent="0.25">
      <c r="A208" s="14"/>
      <c r="B208" s="14"/>
      <c r="C208" s="15" t="s">
        <v>33</v>
      </c>
      <c r="D208" s="16" t="str">
        <f>VLOOKUP(C208,'Subdoel-omschrijving'!$A$2:$B$164,2,FALSE)</f>
        <v>Ondersteunen en stimuleren top- en breedtesportevenementen</v>
      </c>
      <c r="E208" s="14">
        <v>222</v>
      </c>
      <c r="F208" s="14">
        <v>0</v>
      </c>
      <c r="G208" s="14">
        <v>55</v>
      </c>
      <c r="H208" s="11">
        <v>167</v>
      </c>
    </row>
    <row r="209" spans="1:9" ht="30" x14ac:dyDescent="0.25">
      <c r="A209" s="14"/>
      <c r="B209" s="14"/>
      <c r="C209" s="15" t="s">
        <v>193</v>
      </c>
      <c r="D209" s="16" t="str">
        <f>VLOOKUP(C209,'Subdoel-omschrijving'!$A$2:$B$164,2,FALSE)</f>
        <v>Ondersteunen en stimuleren kleinschalige sportevenementen</v>
      </c>
      <c r="E209" s="14">
        <v>0</v>
      </c>
      <c r="F209" s="14">
        <v>55</v>
      </c>
      <c r="G209" s="14"/>
    </row>
    <row r="210" spans="1:9" ht="30" x14ac:dyDescent="0.25">
      <c r="A210" s="14"/>
      <c r="B210" s="14"/>
      <c r="C210" s="15" t="s">
        <v>194</v>
      </c>
      <c r="D210" s="16" t="str">
        <f>VLOOKUP(C210,'Subdoel-omschrijving'!$A$2:$B$164,2,FALSE)</f>
        <v>Ondersteunen en stimuleren grootschalige sportevenementen</v>
      </c>
      <c r="E210" s="14">
        <v>0</v>
      </c>
      <c r="F210" s="14">
        <v>166</v>
      </c>
      <c r="G210" s="14"/>
    </row>
    <row r="212" spans="1:9" x14ac:dyDescent="0.25">
      <c r="A212" s="18" t="s">
        <v>155</v>
      </c>
      <c r="B212" s="18"/>
      <c r="C212" s="18"/>
      <c r="D212" s="22"/>
      <c r="E212" s="20">
        <v>232831</v>
      </c>
      <c r="F212" s="20">
        <v>235365</v>
      </c>
      <c r="G212" s="20">
        <v>116219</v>
      </c>
      <c r="H212" s="21">
        <v>116612</v>
      </c>
      <c r="I212" s="21">
        <v>98371</v>
      </c>
    </row>
    <row r="214" spans="1:9" x14ac:dyDescent="0.25">
      <c r="A214" s="26" t="s">
        <v>314</v>
      </c>
      <c r="B214" s="23"/>
      <c r="C214" s="23"/>
      <c r="D214" s="24"/>
      <c r="E214" s="24"/>
      <c r="F214" s="24"/>
    </row>
    <row r="215" spans="1:9" x14ac:dyDescent="0.25">
      <c r="A215" s="26" t="s">
        <v>315</v>
      </c>
      <c r="B215" s="23"/>
      <c r="C215" s="23"/>
      <c r="D215" s="25"/>
      <c r="E215" s="25"/>
      <c r="F215" s="25"/>
    </row>
    <row r="216" spans="1:9" x14ac:dyDescent="0.25">
      <c r="A216" s="26" t="s">
        <v>316</v>
      </c>
      <c r="B216" s="23"/>
      <c r="C216" s="23"/>
      <c r="D216" s="25"/>
      <c r="E216" s="25"/>
      <c r="F216" s="25"/>
    </row>
    <row r="217" spans="1:9" x14ac:dyDescent="0.25">
      <c r="A217" s="26" t="s">
        <v>317</v>
      </c>
      <c r="B217" s="23"/>
      <c r="C217" s="23"/>
      <c r="D217" s="25"/>
      <c r="E217" s="25"/>
      <c r="F217" s="25"/>
    </row>
    <row r="218" spans="1:9" x14ac:dyDescent="0.25">
      <c r="A218" s="26" t="s">
        <v>318</v>
      </c>
      <c r="B218" s="23"/>
      <c r="C218" s="23"/>
      <c r="D218" s="25"/>
      <c r="E218" s="25"/>
      <c r="F218" s="25"/>
    </row>
    <row r="219" spans="1:9" x14ac:dyDescent="0.25">
      <c r="A219" s="26" t="s">
        <v>319</v>
      </c>
      <c r="B219" s="23"/>
      <c r="C219" s="23"/>
      <c r="D219" s="25"/>
      <c r="E219" s="25"/>
      <c r="F219" s="25"/>
    </row>
    <row r="220" spans="1:9" x14ac:dyDescent="0.25">
      <c r="A220" s="26"/>
      <c r="B220" s="23"/>
      <c r="C220" s="23"/>
      <c r="D220" s="25"/>
      <c r="E220" s="25"/>
      <c r="F220" s="25"/>
    </row>
    <row r="221" spans="1:9" x14ac:dyDescent="0.25">
      <c r="A221" s="26" t="s">
        <v>320</v>
      </c>
      <c r="B221" s="27"/>
      <c r="C221" s="27"/>
      <c r="D221" s="27"/>
      <c r="E221" s="27"/>
      <c r="F221" s="27"/>
    </row>
    <row r="222" spans="1:9" ht="43.5" customHeight="1" x14ac:dyDescent="0.25">
      <c r="A222" s="124" t="s">
        <v>321</v>
      </c>
      <c r="B222" s="124"/>
      <c r="C222" s="124"/>
      <c r="D222" s="124"/>
      <c r="E222" s="124"/>
      <c r="F222" s="124"/>
    </row>
    <row r="223" spans="1:9" ht="15" customHeight="1" x14ac:dyDescent="0.25">
      <c r="A223" s="26" t="s">
        <v>322</v>
      </c>
      <c r="B223" s="23"/>
      <c r="C223" s="23"/>
      <c r="D223" s="25"/>
      <c r="E223" s="25"/>
      <c r="F223" s="25"/>
    </row>
    <row r="224" spans="1:9" x14ac:dyDescent="0.25">
      <c r="A224" s="26" t="s">
        <v>323</v>
      </c>
      <c r="B224" s="23"/>
      <c r="C224" s="23"/>
      <c r="D224" s="25"/>
      <c r="E224" s="25"/>
      <c r="F224" s="25"/>
    </row>
    <row r="225" spans="1:6" ht="27.75" customHeight="1" x14ac:dyDescent="0.25">
      <c r="A225" s="125" t="s">
        <v>326</v>
      </c>
      <c r="B225" s="125"/>
      <c r="C225" s="125"/>
      <c r="D225" s="125"/>
      <c r="E225" s="125"/>
      <c r="F225" s="125"/>
    </row>
    <row r="226" spans="1:6" x14ac:dyDescent="0.25">
      <c r="A226" s="28" t="s">
        <v>324</v>
      </c>
      <c r="B226" s="23"/>
      <c r="C226" s="23"/>
      <c r="D226" s="25"/>
      <c r="E226" s="25"/>
      <c r="F226" s="25"/>
    </row>
    <row r="227" spans="1:6" x14ac:dyDescent="0.25">
      <c r="A227" s="28" t="s">
        <v>325</v>
      </c>
      <c r="B227" s="23"/>
      <c r="C227" s="23"/>
      <c r="D227" s="25"/>
      <c r="E227" s="25"/>
      <c r="F227" s="25"/>
    </row>
  </sheetData>
  <autoFilter ref="D1:D213" xr:uid="{DE8FA6E0-F349-47CE-80E8-7D562837E073}"/>
  <mergeCells count="3">
    <mergeCell ref="A1:C1"/>
    <mergeCell ref="A222:F222"/>
    <mergeCell ref="A225:F225"/>
  </mergeCells>
  <phoneticPr fontId="2" type="noConversion"/>
  <pageMargins left="0.23622047244094491" right="0.23622047244094491" top="0.74803149606299213" bottom="0.74803149606299213" header="0.31496062992125984" footer="0.31496062992125984"/>
  <pageSetup paperSize="9" scale="79"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3</vt:i4>
      </vt:variant>
    </vt:vector>
  </HeadingPairs>
  <TitlesOfParts>
    <vt:vector size="8" baseType="lpstr">
      <vt:lpstr>2024</vt:lpstr>
      <vt:lpstr>Subdoel-omschrijving</vt:lpstr>
      <vt:lpstr> Subsidiestaat 2021</vt:lpstr>
      <vt:lpstr>SS 2021-3</vt:lpstr>
      <vt:lpstr>SS 2021-1+2</vt:lpstr>
      <vt:lpstr>'2024'!Afdruktitels</vt:lpstr>
      <vt:lpstr>'SS 2021-1+2'!Afdruktitels</vt:lpstr>
      <vt:lpstr>'SS 2021-3'!Afdruktitels</vt:lpstr>
    </vt:vector>
  </TitlesOfParts>
  <Company>Gemeente Utrecht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Kooij, Rien</dc:creator>
  <cp:lastModifiedBy>Noordman, Bram</cp:lastModifiedBy>
  <cp:lastPrinted>2023-03-21T16:16:08Z</cp:lastPrinted>
  <dcterms:created xsi:type="dcterms:W3CDTF">2020-03-25T12:23:09Z</dcterms:created>
  <dcterms:modified xsi:type="dcterms:W3CDTF">2023-09-01T09:31:59Z</dcterms:modified>
</cp:coreProperties>
</file>